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hard.carter\Desktop\"/>
    </mc:Choice>
  </mc:AlternateContent>
  <bookViews>
    <workbookView xWindow="0" yWindow="0" windowWidth="28800" windowHeight="11610"/>
  </bookViews>
  <sheets>
    <sheet name="IFM" sheetId="1" r:id="rId1"/>
    <sheet name="Clareant Alcentra EDL" sheetId="2" r:id="rId2"/>
    <sheet name="Insight IIFIG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1" l="1"/>
  <c r="M25" i="3" l="1"/>
  <c r="M3" i="3"/>
  <c r="E3" i="3"/>
  <c r="M28" i="2"/>
  <c r="M26" i="2"/>
  <c r="M24" i="2"/>
  <c r="M22" i="2"/>
  <c r="M20" i="2"/>
  <c r="M18" i="2"/>
  <c r="M16" i="2"/>
  <c r="M14" i="2"/>
  <c r="M12" i="2"/>
  <c r="M10" i="2"/>
  <c r="M8" i="2"/>
  <c r="M6" i="2"/>
  <c r="M31" i="2" s="1"/>
  <c r="M4" i="2"/>
  <c r="L31" i="2"/>
  <c r="K31" i="2"/>
  <c r="J31" i="2"/>
  <c r="I31" i="2"/>
  <c r="G31" i="2"/>
  <c r="K4" i="2"/>
  <c r="E4" i="2"/>
  <c r="E6" i="2"/>
  <c r="E8" i="2"/>
  <c r="Q31" i="2"/>
  <c r="E31" i="2"/>
  <c r="K28" i="2"/>
  <c r="K26" i="2"/>
  <c r="K24" i="2"/>
  <c r="K22" i="2"/>
  <c r="O18" i="2"/>
  <c r="E18" i="2"/>
  <c r="K20" i="2"/>
  <c r="O31" i="2" l="1"/>
  <c r="K32" i="2"/>
  <c r="M27" i="1"/>
  <c r="O27" i="1" s="1"/>
  <c r="K27" i="1"/>
  <c r="G27" i="1"/>
  <c r="E27" i="1"/>
  <c r="O25" i="3"/>
  <c r="K25" i="3"/>
  <c r="G25" i="3"/>
  <c r="E25" i="3"/>
  <c r="M17" i="3"/>
  <c r="E17" i="3"/>
  <c r="M19" i="3"/>
  <c r="K19" i="3"/>
  <c r="E4" i="1"/>
</calcChain>
</file>

<file path=xl/sharedStrings.xml><?xml version="1.0" encoding="utf-8"?>
<sst xmlns="http://schemas.openxmlformats.org/spreadsheetml/2006/main" count="33" uniqueCount="17">
  <si>
    <t>MV</t>
  </si>
  <si>
    <t>Purchases</t>
  </si>
  <si>
    <t>sales</t>
  </si>
  <si>
    <t>net</t>
  </si>
  <si>
    <t>change</t>
  </si>
  <si>
    <t>Income</t>
  </si>
  <si>
    <t>Net IRR</t>
  </si>
  <si>
    <t>Multiple</t>
  </si>
  <si>
    <t>IFM Global Infrastructure (UK) B, L.P. Class C</t>
  </si>
  <si>
    <t>AS at 31 March 2019</t>
  </si>
  <si>
    <t>1.16x</t>
  </si>
  <si>
    <t>Gross IRR</t>
  </si>
  <si>
    <t>Alcentra European Direct Lending Fund II</t>
  </si>
  <si>
    <t>IIFIG SECURED FINANCE FUND</t>
  </si>
  <si>
    <t>CLASS B GBP (ACC)</t>
  </si>
  <si>
    <t>ISFFG IBGA</t>
  </si>
  <si>
    <t>As at 30 June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</si>
</sst>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0" borderId="0" xfId="0"/>
    <xf numFmtId="0" fontId="1" fillId="0" borderId="0" xfId="0" applyFont="1" applyFill="1"/>
    <xf numFmtId="3" fontId="0" fillId="0" borderId="0" xfId="0" applyNumberFormat="1"/>
    <xf numFmtId="3" fontId="0" fillId="0" borderId="0" xfId="0" applyNumberFormat="1" applyFill="1"/>
    <xf numFmtId="17" fontId="0" fillId="0" borderId="0" xfId="0" applyNumberFormat="1"/>
    <xf numFmtId="3" fontId="0" fillId="0" borderId="0" xfId="0" applyNumberFormat="1"/>
    <xf numFmtId="17" fontId="0" fillId="0" borderId="0" xfId="0" applyNumberFormat="1"/>
    <xf numFmtId="3" fontId="0" fillId="0" borderId="0" xfId="0" applyNumberFormat="1"/>
    <xf numFmtId="17" fontId="0" fillId="0" borderId="0" xfId="0" applyNumberFormat="1"/>
    <xf numFmtId="3" fontId="0" fillId="0" borderId="0" xfId="0" applyNumberFormat="1"/>
    <xf numFmtId="17" fontId="0" fillId="0" borderId="0" xfId="0" applyNumberFormat="1"/>
    <xf numFmtId="3" fontId="0" fillId="0" borderId="0" xfId="0" applyNumberFormat="1"/>
    <xf numFmtId="17" fontId="0" fillId="0" borderId="0" xfId="0" applyNumberFormat="1"/>
    <xf numFmtId="0" fontId="0" fillId="0" borderId="0" xfId="0"/>
    <xf numFmtId="3" fontId="0" fillId="0" borderId="0" xfId="0" applyNumberFormat="1"/>
    <xf numFmtId="0" fontId="1" fillId="0" borderId="0" xfId="0" applyFont="1"/>
    <xf numFmtId="17" fontId="0" fillId="0" borderId="0" xfId="0" applyNumberFormat="1"/>
    <xf numFmtId="3" fontId="0" fillId="0" borderId="0" xfId="0" applyNumberFormat="1"/>
    <xf numFmtId="164" fontId="0" fillId="0" borderId="0" xfId="0" applyNumberFormat="1" applyFill="1"/>
    <xf numFmtId="17" fontId="0" fillId="0" borderId="0" xfId="0" applyNumberFormat="1"/>
    <xf numFmtId="3" fontId="0" fillId="0" borderId="0" xfId="0" applyNumberFormat="1"/>
    <xf numFmtId="3" fontId="0" fillId="0" borderId="0" xfId="0" applyNumberFormat="1" applyFill="1"/>
    <xf numFmtId="164" fontId="0" fillId="0" borderId="0" xfId="0" applyNumberFormat="1" applyFill="1"/>
    <xf numFmtId="3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15</xdr:col>
      <xdr:colOff>419100</xdr:colOff>
      <xdr:row>45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5B39A4-2B74-4AFE-9E27-0AFA46351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524500"/>
          <a:ext cx="8067675" cy="3219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0</xdr:rowOff>
    </xdr:from>
    <xdr:to>
      <xdr:col>14</xdr:col>
      <xdr:colOff>266700</xdr:colOff>
      <xdr:row>47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B245DDB-96E0-49B3-B388-CE247F9E2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9401175" cy="383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tabSelected="1" workbookViewId="0">
      <selection activeCell="B30" sqref="B30"/>
    </sheetView>
  </sheetViews>
  <sheetFormatPr defaultRowHeight="15" x14ac:dyDescent="0.25"/>
  <cols>
    <col min="5" max="5" width="15" customWidth="1"/>
    <col min="6" max="6" width="1.85546875" customWidth="1"/>
    <col min="7" max="7" width="12.140625" customWidth="1"/>
    <col min="8" max="8" width="1" customWidth="1"/>
    <col min="9" max="9" width="14" customWidth="1"/>
    <col min="10" max="10" width="1.85546875" customWidth="1"/>
    <col min="11" max="11" width="13.140625" customWidth="1"/>
    <col min="12" max="12" width="1.28515625" customWidth="1"/>
    <col min="13" max="13" width="12.42578125" customWidth="1"/>
    <col min="14" max="14" width="1.28515625" customWidth="1"/>
    <col min="15" max="15" width="13.28515625" customWidth="1"/>
  </cols>
  <sheetData>
    <row r="1" spans="2:17" x14ac:dyDescent="0.25">
      <c r="E1" s="2" t="s">
        <v>0</v>
      </c>
      <c r="F1" s="2"/>
      <c r="G1" s="2" t="s">
        <v>1</v>
      </c>
      <c r="H1" s="2"/>
      <c r="I1" s="2" t="s">
        <v>2</v>
      </c>
      <c r="J1" s="2"/>
      <c r="K1" s="2" t="s">
        <v>3</v>
      </c>
      <c r="L1" s="2"/>
      <c r="M1" s="2" t="s">
        <v>4</v>
      </c>
      <c r="N1" s="2"/>
      <c r="O1" s="2" t="s">
        <v>0</v>
      </c>
      <c r="P1" s="3"/>
      <c r="Q1" s="2" t="s">
        <v>5</v>
      </c>
    </row>
    <row r="2" spans="2:17" x14ac:dyDescent="0.25">
      <c r="B2" s="1" t="s">
        <v>8</v>
      </c>
    </row>
    <row r="3" spans="2:17" s="15" customFormat="1" x14ac:dyDescent="0.25">
      <c r="B3" s="17"/>
    </row>
    <row r="4" spans="2:17" x14ac:dyDescent="0.25">
      <c r="B4" s="18">
        <v>43617</v>
      </c>
      <c r="E4" s="16">
        <f>O6</f>
        <v>56307580</v>
      </c>
      <c r="M4" s="25">
        <f>O4-E4</f>
        <v>3598751</v>
      </c>
      <c r="O4" s="25">
        <v>59906331</v>
      </c>
    </row>
    <row r="6" spans="2:17" x14ac:dyDescent="0.25">
      <c r="B6" s="14">
        <v>43525</v>
      </c>
      <c r="E6" s="4">
        <v>55604011</v>
      </c>
      <c r="F6" s="4"/>
      <c r="G6" s="4"/>
      <c r="H6" s="4"/>
      <c r="I6" s="4"/>
      <c r="J6" s="4"/>
      <c r="K6" s="4">
        <v>0</v>
      </c>
      <c r="L6" s="4"/>
      <c r="M6" s="4">
        <v>703569</v>
      </c>
      <c r="N6" s="6"/>
      <c r="O6" s="5">
        <v>56307580</v>
      </c>
    </row>
    <row r="7" spans="2:17" x14ac:dyDescent="0.25">
      <c r="B7" s="2"/>
    </row>
    <row r="8" spans="2:17" x14ac:dyDescent="0.25">
      <c r="B8" s="14">
        <v>43435</v>
      </c>
      <c r="E8" s="7">
        <v>54203333</v>
      </c>
      <c r="F8" s="7"/>
      <c r="G8" s="7">
        <v>0</v>
      </c>
      <c r="H8" s="7"/>
      <c r="I8" s="7"/>
      <c r="J8" s="7"/>
      <c r="K8" s="7">
        <v>0</v>
      </c>
      <c r="L8" s="7"/>
      <c r="M8" s="7">
        <v>1400678</v>
      </c>
      <c r="N8" s="8"/>
      <c r="O8" s="7">
        <v>55604011</v>
      </c>
    </row>
    <row r="9" spans="2:17" x14ac:dyDescent="0.25">
      <c r="B9" s="2"/>
    </row>
    <row r="10" spans="2:17" x14ac:dyDescent="0.25">
      <c r="B10" s="14">
        <v>43344</v>
      </c>
      <c r="E10" s="9">
        <v>50024092</v>
      </c>
      <c r="F10" s="9"/>
      <c r="G10" s="9">
        <v>0</v>
      </c>
      <c r="H10" s="9"/>
      <c r="I10" s="9"/>
      <c r="J10" s="9"/>
      <c r="K10" s="9">
        <v>0</v>
      </c>
      <c r="L10" s="9"/>
      <c r="M10" s="9">
        <v>4179241.077513434</v>
      </c>
      <c r="N10" s="10"/>
      <c r="O10" s="9">
        <v>54203333.077513434</v>
      </c>
    </row>
    <row r="11" spans="2:17" x14ac:dyDescent="0.25">
      <c r="B11" s="2"/>
    </row>
    <row r="12" spans="2:17" x14ac:dyDescent="0.25">
      <c r="B12" s="14">
        <v>43252</v>
      </c>
      <c r="E12" s="11">
        <v>48211178</v>
      </c>
      <c r="F12" s="11"/>
      <c r="G12" s="11">
        <v>0</v>
      </c>
      <c r="H12" s="11"/>
      <c r="I12" s="11"/>
      <c r="J12" s="11"/>
      <c r="K12" s="11">
        <v>0</v>
      </c>
      <c r="L12" s="11"/>
      <c r="M12" s="11">
        <v>1812914</v>
      </c>
      <c r="N12" s="12"/>
      <c r="O12" s="11">
        <v>50024092</v>
      </c>
    </row>
    <row r="13" spans="2:17" x14ac:dyDescent="0.25">
      <c r="B13" s="2"/>
    </row>
    <row r="14" spans="2:17" x14ac:dyDescent="0.25">
      <c r="B14" s="14">
        <v>43160</v>
      </c>
      <c r="E14" s="16"/>
      <c r="F14" s="16"/>
      <c r="G14" s="16">
        <v>45402589.090000004</v>
      </c>
      <c r="H14" s="16"/>
      <c r="I14" s="16"/>
      <c r="J14" s="16"/>
      <c r="K14" s="16">
        <v>45402589.090000004</v>
      </c>
      <c r="L14" s="16"/>
      <c r="M14" s="16">
        <v>2808588.9099999964</v>
      </c>
      <c r="N14" s="18"/>
      <c r="O14" s="16">
        <v>48211178</v>
      </c>
    </row>
    <row r="15" spans="2:17" x14ac:dyDescent="0.25">
      <c r="B15" s="2"/>
    </row>
    <row r="16" spans="2:17" x14ac:dyDescent="0.25">
      <c r="B16" s="14">
        <v>43070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2:16" x14ac:dyDescent="0.25">
      <c r="B17" s="2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8" spans="2:16" x14ac:dyDescent="0.25">
      <c r="B18" s="14">
        <v>42979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2:16" x14ac:dyDescent="0.25">
      <c r="B19" s="2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</row>
    <row r="20" spans="2:16" x14ac:dyDescent="0.25">
      <c r="B20" s="14">
        <v>42887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</row>
    <row r="21" spans="2:16" x14ac:dyDescent="0.25">
      <c r="B21" s="2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2:16" x14ac:dyDescent="0.25">
      <c r="B22" s="14">
        <v>42795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2:16" x14ac:dyDescent="0.25">
      <c r="B23" s="2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2:16" x14ac:dyDescent="0.25">
      <c r="B24" s="14">
        <v>42705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</row>
    <row r="25" spans="2:16" x14ac:dyDescent="0.25"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</row>
    <row r="26" spans="2:16" x14ac:dyDescent="0.25"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</row>
    <row r="27" spans="2:16" x14ac:dyDescent="0.25">
      <c r="E27" s="25">
        <f>E14</f>
        <v>0</v>
      </c>
      <c r="F27" s="25"/>
      <c r="G27" s="25">
        <f>SUM(G4:H24)</f>
        <v>45402589.090000004</v>
      </c>
      <c r="H27" s="25"/>
      <c r="I27" s="25"/>
      <c r="J27" s="25"/>
      <c r="K27" s="25">
        <f>SUM(K4:L24)</f>
        <v>45402589.090000004</v>
      </c>
      <c r="L27" s="25"/>
      <c r="M27" s="25">
        <f>SUM(M3:M24)</f>
        <v>14503741.98751343</v>
      </c>
      <c r="N27" s="25"/>
      <c r="O27" s="25">
        <f>K27+M27</f>
        <v>59906331.077513434</v>
      </c>
      <c r="P27" s="25"/>
    </row>
    <row r="28" spans="2:16" x14ac:dyDescent="0.25"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2:16" x14ac:dyDescent="0.25"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2" spans="2:16" x14ac:dyDescent="0.25">
      <c r="B32" t="s">
        <v>6</v>
      </c>
    </row>
    <row r="34" spans="2:2" x14ac:dyDescent="0.25">
      <c r="B34" t="s">
        <v>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9"/>
  <sheetViews>
    <sheetView topLeftCell="A13" workbookViewId="0">
      <selection activeCell="B2" sqref="B2"/>
    </sheetView>
  </sheetViews>
  <sheetFormatPr defaultRowHeight="15" x14ac:dyDescent="0.25"/>
  <cols>
    <col min="5" max="5" width="15.28515625" customWidth="1"/>
    <col min="6" max="6" width="1.7109375" customWidth="1"/>
    <col min="7" max="7" width="15.28515625" customWidth="1"/>
    <col min="8" max="8" width="1.28515625" customWidth="1"/>
    <col min="9" max="9" width="16.28515625" customWidth="1"/>
    <col min="10" max="10" width="0.7109375" customWidth="1"/>
    <col min="11" max="11" width="16.7109375" customWidth="1"/>
    <col min="12" max="12" width="1.28515625" customWidth="1"/>
    <col min="13" max="13" width="19.5703125" customWidth="1"/>
    <col min="14" max="14" width="0.5703125" customWidth="1"/>
    <col min="15" max="15" width="15.7109375" customWidth="1"/>
    <col min="16" max="16" width="1.5703125" customWidth="1"/>
    <col min="17" max="17" width="17.28515625" customWidth="1"/>
    <col min="21" max="21" width="9.85546875" bestFit="1" customWidth="1"/>
  </cols>
  <sheetData>
    <row r="1" spans="2:21" x14ac:dyDescent="0.25">
      <c r="E1" s="2" t="s">
        <v>0</v>
      </c>
      <c r="F1" s="2"/>
      <c r="G1" s="2" t="s">
        <v>1</v>
      </c>
      <c r="H1" s="2"/>
      <c r="I1" s="2" t="s">
        <v>2</v>
      </c>
      <c r="J1" s="2"/>
      <c r="K1" s="2" t="s">
        <v>3</v>
      </c>
      <c r="L1" s="2"/>
      <c r="M1" s="2" t="s">
        <v>4</v>
      </c>
      <c r="N1" s="2"/>
      <c r="O1" s="2" t="s">
        <v>0</v>
      </c>
      <c r="P1" s="3"/>
      <c r="Q1" s="2" t="s">
        <v>5</v>
      </c>
    </row>
    <row r="2" spans="2:21" x14ac:dyDescent="0.25">
      <c r="B2" s="1" t="s">
        <v>12</v>
      </c>
    </row>
    <row r="4" spans="2:21" s="15" customFormat="1" x14ac:dyDescent="0.25">
      <c r="B4" s="21">
        <v>43617</v>
      </c>
      <c r="E4" s="25">
        <f>O6</f>
        <v>30719076</v>
      </c>
      <c r="G4" s="25">
        <v>1002123</v>
      </c>
      <c r="H4" s="25"/>
      <c r="I4" s="25"/>
      <c r="J4" s="25"/>
      <c r="K4" s="25">
        <f>G4-I4</f>
        <v>1002123</v>
      </c>
      <c r="L4" s="25"/>
      <c r="M4" s="25">
        <f>O4-K4-E4</f>
        <v>19420</v>
      </c>
      <c r="N4" s="25"/>
      <c r="O4" s="25">
        <v>31740619</v>
      </c>
      <c r="P4" s="25"/>
      <c r="Q4" s="25">
        <v>544539</v>
      </c>
    </row>
    <row r="6" spans="2:21" x14ac:dyDescent="0.25">
      <c r="B6" s="6">
        <v>43525</v>
      </c>
      <c r="E6" s="13">
        <f>O8</f>
        <v>30354207</v>
      </c>
      <c r="F6" s="13"/>
      <c r="G6" s="13">
        <v>0</v>
      </c>
      <c r="H6" s="13"/>
      <c r="I6" s="13"/>
      <c r="J6" s="13"/>
      <c r="K6" s="13">
        <v>0</v>
      </c>
      <c r="L6" s="13"/>
      <c r="M6" s="25">
        <f t="shared" ref="M6:M28" si="0">O6-K6-E6</f>
        <v>364869</v>
      </c>
      <c r="N6" s="13"/>
      <c r="O6" s="13">
        <v>30719076</v>
      </c>
      <c r="P6" s="13"/>
      <c r="Q6" s="13">
        <v>396641</v>
      </c>
    </row>
    <row r="7" spans="2:21" x14ac:dyDescent="0.25">
      <c r="E7" s="13"/>
      <c r="F7" s="13"/>
      <c r="G7" s="13"/>
      <c r="H7" s="13"/>
      <c r="I7" s="13"/>
      <c r="J7" s="13"/>
      <c r="K7" s="13"/>
      <c r="L7" s="13"/>
      <c r="M7" s="25"/>
      <c r="N7" s="13"/>
      <c r="O7" s="13"/>
      <c r="P7" s="13"/>
      <c r="Q7" s="13"/>
    </row>
    <row r="8" spans="2:21" x14ac:dyDescent="0.25">
      <c r="B8" s="6">
        <v>43435</v>
      </c>
      <c r="E8" s="23">
        <f>O10</f>
        <v>30527222</v>
      </c>
      <c r="F8" s="13"/>
      <c r="G8" s="13">
        <v>0</v>
      </c>
      <c r="H8" s="13"/>
      <c r="I8" s="13"/>
      <c r="J8" s="13"/>
      <c r="K8" s="13">
        <v>0</v>
      </c>
      <c r="L8" s="13"/>
      <c r="M8" s="25">
        <f t="shared" si="0"/>
        <v>-173015</v>
      </c>
      <c r="N8" s="13"/>
      <c r="O8" s="13">
        <v>30354207</v>
      </c>
      <c r="P8" s="13"/>
      <c r="Q8" s="13">
        <v>602270</v>
      </c>
    </row>
    <row r="9" spans="2:21" x14ac:dyDescent="0.25">
      <c r="E9" s="13"/>
      <c r="F9" s="13"/>
      <c r="G9" s="13"/>
      <c r="H9" s="13"/>
      <c r="I9" s="13"/>
      <c r="J9" s="13"/>
      <c r="K9" s="13"/>
      <c r="L9" s="13"/>
      <c r="M9" s="25"/>
      <c r="N9" s="13"/>
      <c r="O9" s="13"/>
      <c r="P9" s="13"/>
      <c r="Q9" s="13"/>
    </row>
    <row r="10" spans="2:21" x14ac:dyDescent="0.25">
      <c r="B10" s="6">
        <v>43344</v>
      </c>
      <c r="E10" s="13">
        <v>28449942</v>
      </c>
      <c r="F10" s="13"/>
      <c r="G10" s="13">
        <v>2135997.7999999998</v>
      </c>
      <c r="H10" s="13"/>
      <c r="I10" s="13"/>
      <c r="J10" s="13"/>
      <c r="K10" s="13">
        <v>2135997.7999999998</v>
      </c>
      <c r="L10" s="13"/>
      <c r="M10" s="25">
        <f t="shared" si="0"/>
        <v>-58717.800000000745</v>
      </c>
      <c r="N10" s="13"/>
      <c r="O10" s="23">
        <v>30527222</v>
      </c>
      <c r="P10" s="13"/>
      <c r="Q10" s="13">
        <v>382911</v>
      </c>
      <c r="U10" s="13"/>
    </row>
    <row r="11" spans="2:21" x14ac:dyDescent="0.25">
      <c r="E11" s="13"/>
      <c r="F11" s="13"/>
      <c r="G11" s="13"/>
      <c r="H11" s="13"/>
      <c r="I11" s="13"/>
      <c r="J11" s="13"/>
      <c r="K11" s="13"/>
      <c r="L11" s="13"/>
      <c r="M11" s="25"/>
      <c r="N11" s="13"/>
      <c r="O11" s="13"/>
      <c r="P11" s="13"/>
      <c r="Q11" s="13"/>
    </row>
    <row r="12" spans="2:21" x14ac:dyDescent="0.25">
      <c r="B12" s="6">
        <v>43252</v>
      </c>
      <c r="E12" s="13">
        <v>26619031</v>
      </c>
      <c r="F12" s="13"/>
      <c r="G12" s="13">
        <v>1523486</v>
      </c>
      <c r="H12" s="13"/>
      <c r="I12" s="13"/>
      <c r="J12" s="13"/>
      <c r="K12" s="13">
        <v>1523486</v>
      </c>
      <c r="L12" s="13"/>
      <c r="M12" s="25">
        <f t="shared" si="0"/>
        <v>307425</v>
      </c>
      <c r="N12" s="13"/>
      <c r="O12" s="13">
        <v>28449942</v>
      </c>
      <c r="P12" s="13"/>
      <c r="Q12" s="13">
        <v>467618</v>
      </c>
    </row>
    <row r="13" spans="2:21" x14ac:dyDescent="0.25">
      <c r="E13" s="13"/>
      <c r="F13" s="13"/>
      <c r="G13" s="13"/>
      <c r="H13" s="13"/>
      <c r="I13" s="13"/>
      <c r="J13" s="13"/>
      <c r="K13" s="13"/>
      <c r="L13" s="13"/>
      <c r="M13" s="25"/>
      <c r="N13" s="13"/>
      <c r="O13" s="13"/>
      <c r="P13" s="13"/>
      <c r="Q13" s="13"/>
    </row>
    <row r="14" spans="2:21" x14ac:dyDescent="0.25">
      <c r="B14" s="6">
        <v>43160</v>
      </c>
      <c r="E14" s="19">
        <v>23303450</v>
      </c>
      <c r="F14" s="19"/>
      <c r="G14" s="19">
        <v>1793583.36</v>
      </c>
      <c r="H14" s="19"/>
      <c r="I14" s="19"/>
      <c r="J14" s="19"/>
      <c r="K14" s="19">
        <v>1793583.36</v>
      </c>
      <c r="L14" s="19"/>
      <c r="M14" s="25">
        <f t="shared" si="0"/>
        <v>1521998</v>
      </c>
      <c r="N14" s="21">
        <v>43070</v>
      </c>
      <c r="O14" s="23">
        <v>26619031.359999999</v>
      </c>
      <c r="P14" s="20"/>
      <c r="Q14" s="19">
        <v>317057</v>
      </c>
    </row>
    <row r="15" spans="2:21" x14ac:dyDescent="0.25">
      <c r="E15" s="13"/>
      <c r="F15" s="13"/>
      <c r="G15" s="13"/>
      <c r="H15" s="13"/>
      <c r="I15" s="13"/>
      <c r="J15" s="13"/>
      <c r="K15" s="13"/>
      <c r="L15" s="13"/>
      <c r="M15" s="25"/>
      <c r="N15" s="13"/>
      <c r="O15" s="13"/>
      <c r="P15" s="13"/>
      <c r="Q15" s="13"/>
    </row>
    <row r="16" spans="2:21" x14ac:dyDescent="0.25">
      <c r="B16" s="6">
        <v>43070</v>
      </c>
      <c r="E16" s="22">
        <v>18777325</v>
      </c>
      <c r="F16" s="22"/>
      <c r="G16" s="22">
        <v>5850247</v>
      </c>
      <c r="H16" s="22"/>
      <c r="I16" s="22"/>
      <c r="J16" s="22"/>
      <c r="K16" s="22">
        <v>5850247</v>
      </c>
      <c r="L16" s="22"/>
      <c r="M16" s="25">
        <f t="shared" si="0"/>
        <v>-1324122</v>
      </c>
      <c r="N16" s="22"/>
      <c r="O16" s="23">
        <v>23303450</v>
      </c>
      <c r="P16" s="24"/>
      <c r="Q16" s="22">
        <v>748236.44</v>
      </c>
    </row>
    <row r="17" spans="2:17" x14ac:dyDescent="0.25">
      <c r="E17" s="13"/>
      <c r="F17" s="13"/>
      <c r="G17" s="13"/>
      <c r="H17" s="13"/>
      <c r="I17" s="13"/>
      <c r="J17" s="13"/>
      <c r="K17" s="13"/>
      <c r="L17" s="13"/>
      <c r="M17" s="25"/>
      <c r="N17" s="13"/>
      <c r="O17" s="13"/>
      <c r="P17" s="13"/>
      <c r="Q17" s="13"/>
    </row>
    <row r="18" spans="2:17" x14ac:dyDescent="0.25">
      <c r="B18" s="6">
        <v>42979</v>
      </c>
      <c r="E18" s="13">
        <f>O20</f>
        <v>18777325</v>
      </c>
      <c r="F18" s="13"/>
      <c r="G18" s="13"/>
      <c r="H18" s="13"/>
      <c r="I18" s="13"/>
      <c r="J18" s="13"/>
      <c r="K18" s="13"/>
      <c r="L18" s="13"/>
      <c r="M18" s="25">
        <f t="shared" si="0"/>
        <v>0</v>
      </c>
      <c r="N18" s="13"/>
      <c r="O18" s="13">
        <f>E18</f>
        <v>18777325</v>
      </c>
      <c r="P18" s="13"/>
      <c r="Q18" s="13">
        <v>0</v>
      </c>
    </row>
    <row r="19" spans="2:17" x14ac:dyDescent="0.25">
      <c r="E19" s="13"/>
      <c r="F19" s="13"/>
      <c r="G19" s="13"/>
      <c r="H19" s="13"/>
      <c r="I19" s="13"/>
      <c r="J19" s="13"/>
      <c r="K19" s="13"/>
      <c r="L19" s="13"/>
      <c r="M19" s="25"/>
      <c r="N19" s="13"/>
      <c r="O19" s="13"/>
      <c r="P19" s="13"/>
      <c r="Q19" s="13"/>
    </row>
    <row r="20" spans="2:17" x14ac:dyDescent="0.25">
      <c r="B20" s="6">
        <v>42887</v>
      </c>
      <c r="E20" s="13">
        <v>15366042</v>
      </c>
      <c r="F20" s="13"/>
      <c r="G20" s="13">
        <v>3230359</v>
      </c>
      <c r="H20" s="13"/>
      <c r="I20" s="13"/>
      <c r="J20" s="13"/>
      <c r="K20" s="13">
        <f>G20-I20</f>
        <v>3230359</v>
      </c>
      <c r="L20" s="13"/>
      <c r="M20" s="25">
        <f t="shared" si="0"/>
        <v>180924</v>
      </c>
      <c r="N20" s="13"/>
      <c r="O20" s="13">
        <v>18777325</v>
      </c>
      <c r="P20" s="13"/>
      <c r="Q20" s="13">
        <v>202454</v>
      </c>
    </row>
    <row r="21" spans="2:17" x14ac:dyDescent="0.25">
      <c r="E21" s="13"/>
      <c r="F21" s="13"/>
      <c r="G21" s="13"/>
      <c r="H21" s="13"/>
      <c r="I21" s="13"/>
      <c r="J21" s="13"/>
      <c r="K21" s="13"/>
      <c r="L21" s="13"/>
      <c r="M21" s="25"/>
      <c r="N21" s="13"/>
      <c r="O21" s="13"/>
      <c r="P21" s="13"/>
      <c r="Q21" s="13"/>
    </row>
    <row r="22" spans="2:17" x14ac:dyDescent="0.25">
      <c r="B22" s="6">
        <v>42795</v>
      </c>
      <c r="E22" s="13">
        <v>13623241</v>
      </c>
      <c r="F22" s="13"/>
      <c r="G22" s="13">
        <v>2332414</v>
      </c>
      <c r="H22" s="13"/>
      <c r="I22" s="13"/>
      <c r="J22" s="13"/>
      <c r="K22" s="25">
        <f t="shared" ref="K22:K28" si="1">G22-I22</f>
        <v>2332414</v>
      </c>
      <c r="L22" s="13"/>
      <c r="M22" s="25">
        <f t="shared" si="0"/>
        <v>-589614</v>
      </c>
      <c r="N22" s="13"/>
      <c r="O22" s="13">
        <v>15366041</v>
      </c>
      <c r="P22" s="13"/>
      <c r="Q22" s="13">
        <v>852505</v>
      </c>
    </row>
    <row r="23" spans="2:17" x14ac:dyDescent="0.25">
      <c r="E23" s="13"/>
      <c r="F23" s="13"/>
      <c r="G23" s="13"/>
      <c r="H23" s="13"/>
      <c r="I23" s="13"/>
      <c r="J23" s="13"/>
      <c r="K23" s="25"/>
      <c r="L23" s="13"/>
      <c r="M23" s="25"/>
      <c r="N23" s="13"/>
      <c r="O23" s="13"/>
      <c r="P23" s="13"/>
      <c r="Q23" s="13"/>
    </row>
    <row r="24" spans="2:17" x14ac:dyDescent="0.25">
      <c r="B24" s="6">
        <v>42705</v>
      </c>
      <c r="E24" s="13">
        <v>18581339</v>
      </c>
      <c r="F24" s="13"/>
      <c r="G24" s="13"/>
      <c r="H24" s="13"/>
      <c r="I24" s="13">
        <v>4940369</v>
      </c>
      <c r="J24" s="13"/>
      <c r="K24" s="25">
        <f t="shared" si="1"/>
        <v>-4940369</v>
      </c>
      <c r="L24" s="13"/>
      <c r="M24" s="25">
        <f t="shared" si="0"/>
        <v>-17729</v>
      </c>
      <c r="N24" s="13"/>
      <c r="O24" s="13">
        <v>13623241</v>
      </c>
      <c r="P24" s="13"/>
      <c r="Q24" s="13">
        <v>0</v>
      </c>
    </row>
    <row r="25" spans="2:17" x14ac:dyDescent="0.25">
      <c r="E25" s="13"/>
      <c r="F25" s="13"/>
      <c r="G25" s="13"/>
      <c r="H25" s="13"/>
      <c r="I25" s="13"/>
      <c r="J25" s="13"/>
      <c r="K25" s="25"/>
      <c r="L25" s="13"/>
      <c r="M25" s="25"/>
      <c r="N25" s="13"/>
      <c r="O25" s="13"/>
      <c r="P25" s="13"/>
      <c r="Q25" s="13"/>
    </row>
    <row r="26" spans="2:17" x14ac:dyDescent="0.25">
      <c r="B26" s="21">
        <v>42614</v>
      </c>
      <c r="E26" s="13">
        <v>16988415</v>
      </c>
      <c r="F26" s="13"/>
      <c r="G26" s="13"/>
      <c r="H26" s="13"/>
      <c r="I26" s="13"/>
      <c r="J26" s="13"/>
      <c r="K26" s="25">
        <f t="shared" si="1"/>
        <v>0</v>
      </c>
      <c r="L26" s="13"/>
      <c r="M26" s="25">
        <f t="shared" si="0"/>
        <v>1592924</v>
      </c>
      <c r="N26" s="13"/>
      <c r="O26" s="13">
        <v>18581339</v>
      </c>
      <c r="P26" s="13"/>
      <c r="Q26" s="13">
        <v>0</v>
      </c>
    </row>
    <row r="27" spans="2:17" x14ac:dyDescent="0.25">
      <c r="E27" s="13"/>
      <c r="F27" s="13"/>
      <c r="G27" s="13"/>
      <c r="H27" s="13"/>
      <c r="I27" s="13"/>
      <c r="J27" s="13"/>
      <c r="K27" s="25"/>
      <c r="L27" s="13"/>
      <c r="M27" s="25"/>
      <c r="N27" s="13"/>
      <c r="O27" s="13"/>
      <c r="P27" s="13"/>
      <c r="Q27" s="13"/>
    </row>
    <row r="28" spans="2:17" x14ac:dyDescent="0.25">
      <c r="B28" s="21">
        <v>42522</v>
      </c>
      <c r="E28" s="13"/>
      <c r="F28" s="13"/>
      <c r="G28" s="13">
        <v>16061124</v>
      </c>
      <c r="H28" s="13"/>
      <c r="I28" s="13"/>
      <c r="J28" s="13"/>
      <c r="K28" s="25">
        <f t="shared" si="1"/>
        <v>16061124</v>
      </c>
      <c r="L28" s="13"/>
      <c r="M28" s="25">
        <f t="shared" si="0"/>
        <v>927291</v>
      </c>
      <c r="N28" s="13"/>
      <c r="O28" s="13">
        <v>16988415</v>
      </c>
      <c r="P28" s="13"/>
      <c r="Q28" s="13"/>
    </row>
    <row r="29" spans="2:17" x14ac:dyDescent="0.25">
      <c r="E29" s="13"/>
      <c r="F29" s="13"/>
      <c r="G29" s="13"/>
      <c r="H29" s="13"/>
      <c r="I29" s="13"/>
      <c r="J29" s="13"/>
      <c r="K29" s="25"/>
      <c r="L29" s="13"/>
      <c r="M29" s="13"/>
      <c r="N29" s="13"/>
      <c r="O29" s="13"/>
      <c r="P29" s="13"/>
      <c r="Q29" s="13"/>
    </row>
    <row r="30" spans="2:17" x14ac:dyDescent="0.25">
      <c r="B30" s="21"/>
      <c r="E30" s="13"/>
      <c r="F30" s="13"/>
      <c r="G30" s="13"/>
      <c r="H30" s="13"/>
      <c r="I30" s="13"/>
      <c r="J30" s="13"/>
      <c r="K30" s="25"/>
      <c r="L30" s="13"/>
      <c r="M30" s="25"/>
      <c r="N30" s="13"/>
      <c r="O30" s="13"/>
      <c r="P30" s="13"/>
      <c r="Q30" s="13"/>
    </row>
    <row r="31" spans="2:17" x14ac:dyDescent="0.25">
      <c r="E31" s="25">
        <f>E28</f>
        <v>0</v>
      </c>
      <c r="G31" s="25">
        <f>SUM(G3:G29)</f>
        <v>33929334.159999996</v>
      </c>
      <c r="I31" s="25">
        <f t="shared" ref="I31:M31" si="2">SUM(I3:I29)</f>
        <v>4940369</v>
      </c>
      <c r="J31" s="25">
        <f t="shared" si="2"/>
        <v>0</v>
      </c>
      <c r="K31" s="25">
        <f t="shared" si="2"/>
        <v>28988965.16</v>
      </c>
      <c r="L31" s="25">
        <f t="shared" si="2"/>
        <v>0</v>
      </c>
      <c r="M31" s="25">
        <f t="shared" si="2"/>
        <v>2751653.1999999993</v>
      </c>
      <c r="O31" s="25">
        <f>E31+K31+M31</f>
        <v>31740618.359999999</v>
      </c>
      <c r="Q31" s="25">
        <f>SUM(Q6:Q28)</f>
        <v>3969692.44</v>
      </c>
    </row>
    <row r="32" spans="2:17" x14ac:dyDescent="0.25">
      <c r="K32" s="25">
        <f>G31-I31-K31</f>
        <v>0</v>
      </c>
    </row>
    <row r="33" spans="2:15" x14ac:dyDescent="0.25">
      <c r="K33" s="25"/>
      <c r="O33" s="25"/>
    </row>
    <row r="34" spans="2:15" x14ac:dyDescent="0.25">
      <c r="K34" s="25"/>
    </row>
    <row r="36" spans="2:15" x14ac:dyDescent="0.25">
      <c r="B36" t="s">
        <v>9</v>
      </c>
    </row>
    <row r="38" spans="2:15" x14ac:dyDescent="0.25">
      <c r="B38" t="s">
        <v>7</v>
      </c>
      <c r="E38" t="s">
        <v>10</v>
      </c>
    </row>
    <row r="39" spans="2:15" x14ac:dyDescent="0.25">
      <c r="B39" t="s">
        <v>11</v>
      </c>
      <c r="E39" s="26">
        <v>0.10390000000000001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A26" sqref="A26"/>
    </sheetView>
  </sheetViews>
  <sheetFormatPr defaultRowHeight="15" x14ac:dyDescent="0.25"/>
  <cols>
    <col min="1" max="1" width="25.140625" customWidth="1"/>
    <col min="5" max="5" width="13.42578125" customWidth="1"/>
    <col min="6" max="6" width="1.85546875" customWidth="1"/>
    <col min="7" max="7" width="14.28515625" customWidth="1"/>
    <col min="8" max="8" width="1.28515625" customWidth="1"/>
    <col min="9" max="9" width="15.7109375" customWidth="1"/>
    <col min="10" max="10" width="0.85546875" customWidth="1"/>
    <col min="11" max="11" width="15.7109375" customWidth="1"/>
    <col min="12" max="12" width="1.28515625" customWidth="1"/>
    <col min="13" max="13" width="18.7109375" customWidth="1"/>
    <col min="14" max="14" width="1.28515625" customWidth="1"/>
    <col min="15" max="15" width="15.85546875" customWidth="1"/>
    <col min="16" max="16" width="0.7109375" customWidth="1"/>
    <col min="17" max="17" width="15" customWidth="1"/>
  </cols>
  <sheetData>
    <row r="1" spans="1:17" x14ac:dyDescent="0.25">
      <c r="A1" t="s">
        <v>13</v>
      </c>
      <c r="E1" s="2" t="s">
        <v>0</v>
      </c>
      <c r="F1" s="2"/>
      <c r="G1" s="2" t="s">
        <v>1</v>
      </c>
      <c r="H1" s="2"/>
      <c r="I1" s="2" t="s">
        <v>2</v>
      </c>
      <c r="J1" s="2"/>
      <c r="K1" s="2" t="s">
        <v>3</v>
      </c>
      <c r="L1" s="2"/>
      <c r="M1" s="2" t="s">
        <v>4</v>
      </c>
      <c r="N1" s="2"/>
      <c r="O1" s="2" t="s">
        <v>0</v>
      </c>
      <c r="P1" s="3"/>
      <c r="Q1" s="2" t="s">
        <v>5</v>
      </c>
    </row>
    <row r="2" spans="1:17" x14ac:dyDescent="0.25">
      <c r="A2" t="s">
        <v>14</v>
      </c>
    </row>
    <row r="3" spans="1:17" x14ac:dyDescent="0.25">
      <c r="A3" t="s">
        <v>15</v>
      </c>
      <c r="B3" s="21">
        <v>43617</v>
      </c>
      <c r="E3" s="25">
        <f>O5</f>
        <v>42498560.740000002</v>
      </c>
      <c r="M3" s="25">
        <f>O3-E3</f>
        <v>552677.25999999791</v>
      </c>
      <c r="O3" s="25">
        <v>43051238</v>
      </c>
    </row>
    <row r="4" spans="1:17" x14ac:dyDescent="0.25">
      <c r="B4" s="6"/>
    </row>
    <row r="5" spans="1:17" x14ac:dyDescent="0.25">
      <c r="B5" s="14">
        <v>43525</v>
      </c>
      <c r="E5" s="25">
        <v>41938208</v>
      </c>
      <c r="F5" s="25"/>
      <c r="G5" s="25"/>
      <c r="H5" s="25"/>
      <c r="I5" s="25"/>
      <c r="J5" s="25"/>
      <c r="K5" s="25">
        <v>0</v>
      </c>
      <c r="L5" s="25"/>
      <c r="M5" s="25">
        <v>560352.74000000209</v>
      </c>
      <c r="N5" s="25"/>
      <c r="O5" s="25">
        <v>42498560.740000002</v>
      </c>
    </row>
    <row r="6" spans="1:17" x14ac:dyDescent="0.25">
      <c r="B6" s="2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7" x14ac:dyDescent="0.25">
      <c r="B7" s="14">
        <v>43435</v>
      </c>
      <c r="E7" s="25">
        <v>42014968</v>
      </c>
      <c r="F7" s="25"/>
      <c r="G7" s="25"/>
      <c r="H7" s="25"/>
      <c r="I7" s="25"/>
      <c r="J7" s="25"/>
      <c r="K7" s="25">
        <v>0</v>
      </c>
      <c r="L7" s="25"/>
      <c r="M7" s="25">
        <v>-76760</v>
      </c>
      <c r="N7" s="25"/>
      <c r="O7" s="25">
        <v>41938208</v>
      </c>
    </row>
    <row r="8" spans="1:17" x14ac:dyDescent="0.25">
      <c r="B8" s="2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7" x14ac:dyDescent="0.25">
      <c r="B9" s="14">
        <v>43344</v>
      </c>
      <c r="E9" s="25">
        <v>41823067</v>
      </c>
      <c r="F9" s="25"/>
      <c r="G9" s="25"/>
      <c r="H9" s="25"/>
      <c r="I9" s="25"/>
      <c r="J9" s="25"/>
      <c r="K9" s="25">
        <v>0</v>
      </c>
      <c r="L9" s="25"/>
      <c r="M9" s="25">
        <v>191901</v>
      </c>
      <c r="N9" s="25"/>
      <c r="O9" s="25">
        <v>42014968</v>
      </c>
    </row>
    <row r="10" spans="1:17" x14ac:dyDescent="0.25">
      <c r="B10" s="2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1:17" x14ac:dyDescent="0.25">
      <c r="B11" s="14">
        <v>43252</v>
      </c>
      <c r="E11" s="25">
        <v>41527538</v>
      </c>
      <c r="F11" s="25"/>
      <c r="G11" s="25"/>
      <c r="H11" s="25"/>
      <c r="I11" s="25"/>
      <c r="J11" s="25"/>
      <c r="K11" s="25">
        <v>0</v>
      </c>
      <c r="L11" s="25"/>
      <c r="M11" s="25">
        <v>295529</v>
      </c>
      <c r="N11" s="25"/>
      <c r="O11" s="25">
        <v>41823067</v>
      </c>
    </row>
    <row r="12" spans="1:17" x14ac:dyDescent="0.25">
      <c r="B12" s="2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</row>
    <row r="13" spans="1:17" x14ac:dyDescent="0.25">
      <c r="B13" s="14">
        <v>43160</v>
      </c>
      <c r="E13" s="25">
        <v>41086164</v>
      </c>
      <c r="F13" s="25"/>
      <c r="G13" s="25"/>
      <c r="H13" s="25"/>
      <c r="I13" s="25"/>
      <c r="J13" s="25"/>
      <c r="K13" s="25">
        <v>0</v>
      </c>
      <c r="L13" s="25"/>
      <c r="M13" s="25">
        <v>441374</v>
      </c>
      <c r="N13" s="25"/>
      <c r="O13" s="25">
        <v>41527538</v>
      </c>
    </row>
    <row r="14" spans="1:17" x14ac:dyDescent="0.25">
      <c r="B14" s="2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1:17" x14ac:dyDescent="0.25">
      <c r="B15" s="14">
        <v>43070</v>
      </c>
      <c r="E15" s="25">
        <v>40506621</v>
      </c>
      <c r="F15" s="25"/>
      <c r="G15" s="25"/>
      <c r="H15" s="25"/>
      <c r="I15" s="25"/>
      <c r="J15" s="25"/>
      <c r="K15" s="25">
        <v>0</v>
      </c>
      <c r="L15" s="25"/>
      <c r="M15" s="25">
        <v>579542.88000000268</v>
      </c>
      <c r="N15" s="25"/>
      <c r="O15" s="25">
        <v>41086163.880000003</v>
      </c>
    </row>
    <row r="16" spans="1:17" x14ac:dyDescent="0.25">
      <c r="B16" s="2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5" x14ac:dyDescent="0.25">
      <c r="B17" s="14">
        <v>42979</v>
      </c>
      <c r="E17" s="25">
        <f>O19</f>
        <v>39969296</v>
      </c>
      <c r="F17" s="25"/>
      <c r="G17" s="25"/>
      <c r="H17" s="25"/>
      <c r="I17" s="25"/>
      <c r="J17" s="25"/>
      <c r="K17" s="25">
        <v>0</v>
      </c>
      <c r="L17" s="25"/>
      <c r="M17" s="25">
        <f>O17-E17</f>
        <v>537324</v>
      </c>
      <c r="N17" s="25"/>
      <c r="O17" s="25">
        <v>40506620</v>
      </c>
    </row>
    <row r="18" spans="1:15" x14ac:dyDescent="0.25">
      <c r="B18" s="2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5" x14ac:dyDescent="0.25">
      <c r="B19" s="14">
        <v>42887</v>
      </c>
      <c r="E19" s="25">
        <v>0</v>
      </c>
      <c r="F19" s="25"/>
      <c r="G19" s="25">
        <v>40000000</v>
      </c>
      <c r="H19" s="25"/>
      <c r="I19" s="25"/>
      <c r="J19" s="25"/>
      <c r="K19" s="25">
        <f>G19-I19</f>
        <v>40000000</v>
      </c>
      <c r="L19" s="25"/>
      <c r="M19" s="25">
        <f>O19-K19</f>
        <v>-30704</v>
      </c>
      <c r="N19" s="25"/>
      <c r="O19" s="25">
        <v>39969296</v>
      </c>
    </row>
    <row r="20" spans="1:15" x14ac:dyDescent="0.25">
      <c r="B20" s="2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x14ac:dyDescent="0.25">
      <c r="B21" s="14">
        <v>42795</v>
      </c>
    </row>
    <row r="22" spans="1:15" x14ac:dyDescent="0.25">
      <c r="B22" s="2"/>
    </row>
    <row r="23" spans="1:15" x14ac:dyDescent="0.25">
      <c r="B23" s="14">
        <v>42705</v>
      </c>
    </row>
    <row r="25" spans="1:15" x14ac:dyDescent="0.25">
      <c r="E25" s="16">
        <f>E19</f>
        <v>0</v>
      </c>
      <c r="G25" s="16">
        <f>G19</f>
        <v>40000000</v>
      </c>
      <c r="K25" s="16">
        <f>K19</f>
        <v>40000000</v>
      </c>
      <c r="M25" s="16">
        <f>SUM(M3:M23)</f>
        <v>3051236.8800000027</v>
      </c>
      <c r="O25" s="16">
        <f>K25+M25</f>
        <v>43051236.880000003</v>
      </c>
    </row>
    <row r="26" spans="1:15" x14ac:dyDescent="0.25">
      <c r="A26" s="17" t="s">
        <v>16</v>
      </c>
    </row>
    <row r="27" spans="1:15" x14ac:dyDescent="0.25">
      <c r="O27" s="2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IFM</vt:lpstr>
      <vt:lpstr>Clareant Alcentra EDL</vt:lpstr>
      <vt:lpstr>Insight IIFIG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Bruce, George</dc:creator>
  <cp:lastModifiedBy>Carter, Richard</cp:lastModifiedBy>
  <dcterms:created xsi:type="dcterms:W3CDTF">2019-09-03T10:11:27Z</dcterms:created>
  <dcterms:modified xsi:type="dcterms:W3CDTF">2019-09-03T17:07:57Z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709997690</vt:i4>
  </property>
  <property fmtid="{D5CDD505-2E9C-101B-9397-08002B2CF9AE}" pid="3" name="_NewReviewCycle">
    <vt:lpwstr/>
  </property>
  <property fmtid="{D5CDD505-2E9C-101B-9397-08002B2CF9AE}" pid="4" name="_EmailSubject">
    <vt:lpwstr>FOI (ref: 5536348)</vt:lpwstr>
  </property>
  <property fmtid="{D5CDD505-2E9C-101B-9397-08002B2CF9AE}" pid="5" name="_AuthorEmail">
    <vt:lpwstr>George.Bruce@Barnet.gov.uk</vt:lpwstr>
  </property>
  <property fmtid="{D5CDD505-2E9C-101B-9397-08002B2CF9AE}" pid="6" name="_AuthorEmailDisplayName">
    <vt:lpwstr>Bruce, George</vt:lpwstr>
  </property>
  <property fmtid="{D5CDD505-2E9C-101B-9397-08002B2CF9AE}" pid="7" name="_ReviewingToolsShownOnce">
    <vt:lpwstr/>
  </property>
</Properties>
</file>