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C:\Users\pauld\OneDrive\Documents\Eurocompliance\Clients\Barnet Homes\FRA's\FRA's 2019\"/>
    </mc:Choice>
  </mc:AlternateContent>
  <xr:revisionPtr revIDLastSave="0" documentId="13_ncr:1_{7F7FB8CE-A718-49E7-BC7E-31780129A066}" xr6:coauthVersionLast="45" xr6:coauthVersionMax="45" xr10:uidLastSave="{00000000-0000-0000-0000-000000000000}"/>
  <bookViews>
    <workbookView xWindow="-120" yWindow="-120" windowWidth="20730" windowHeight="11160" xr2:uid="{00000000-000D-0000-FFFF-FFFF00000000}"/>
  </bookViews>
  <sheets>
    <sheet name="FRA-detail" sheetId="1" r:id="rId1"/>
    <sheet name="Premises summary" sheetId="2" r:id="rId2"/>
    <sheet name="FRA" sheetId="3" r:id="rId3"/>
    <sheet name="M-M" sheetId="4" r:id="rId4"/>
    <sheet name="ActionPlan" sheetId="5" r:id="rId5"/>
    <sheet name="Data" sheetId="6" state="hidden" r:id="rId6"/>
  </sheets>
  <externalReferences>
    <externalReference r:id="rId7"/>
  </externalReference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 i="1" l="1"/>
  <c r="C9" i="5" l="1"/>
  <c r="G2"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9" i="5"/>
  <c r="F9" i="4"/>
  <c r="F10" i="3"/>
  <c r="I14" i="3"/>
  <c r="N2" i="2"/>
  <c r="I15" i="3"/>
  <c r="A2" i="6"/>
  <c r="A3" i="6"/>
  <c r="I16" i="3"/>
  <c r="I17" i="3" s="1"/>
  <c r="I18" i="3" s="1"/>
  <c r="A4" i="6" l="1"/>
  <c r="A6" i="6"/>
  <c r="I19" i="3"/>
  <c r="A5" i="6"/>
  <c r="B10" i="3"/>
  <c r="C2" i="2"/>
  <c r="B9" i="4"/>
  <c r="A7" i="6" l="1"/>
  <c r="I20" i="3"/>
  <c r="I21" i="3" l="1"/>
  <c r="A8" i="6"/>
  <c r="I22" i="3" l="1"/>
  <c r="A9" i="6"/>
  <c r="A10" i="6" l="1"/>
  <c r="I23" i="3"/>
  <c r="A11" i="6" l="1"/>
  <c r="I24" i="3"/>
  <c r="I25" i="3" s="1"/>
  <c r="I26" i="3" l="1"/>
  <c r="A12" i="6"/>
  <c r="I27" i="3" l="1"/>
  <c r="A13" i="6"/>
  <c r="A14" i="6"/>
  <c r="A15" i="6" l="1"/>
  <c r="I28" i="3"/>
  <c r="A16" i="6" l="1"/>
  <c r="I29" i="3"/>
  <c r="I30" i="3" l="1"/>
  <c r="A17" i="6"/>
  <c r="A18" i="6" l="1"/>
  <c r="I31" i="3"/>
  <c r="A19" i="6" l="1"/>
  <c r="I32" i="3"/>
  <c r="I33" i="3" l="1"/>
  <c r="A20" i="6"/>
  <c r="A21" i="6" l="1"/>
  <c r="I34" i="3"/>
  <c r="A22" i="6" l="1"/>
  <c r="I35" i="3"/>
  <c r="A23" i="6" l="1"/>
  <c r="I36" i="3"/>
  <c r="I37" i="3" l="1"/>
  <c r="A24" i="6"/>
  <c r="A25" i="6" l="1"/>
  <c r="I38" i="3"/>
  <c r="A26" i="6" l="1"/>
  <c r="I39" i="3"/>
  <c r="I40" i="3" l="1"/>
  <c r="A27" i="6"/>
  <c r="A28" i="6" l="1"/>
  <c r="I41" i="3"/>
  <c r="I42" i="3" l="1"/>
  <c r="A29" i="6"/>
  <c r="I43" i="3" l="1"/>
  <c r="A30" i="6"/>
  <c r="A31" i="6" l="1"/>
  <c r="I44" i="3"/>
  <c r="I45" i="3" l="1"/>
  <c r="A32" i="6"/>
  <c r="I46" i="3" l="1"/>
  <c r="A33" i="6"/>
  <c r="A34" i="6" l="1"/>
  <c r="I47" i="3"/>
  <c r="A35" i="6" l="1"/>
  <c r="I48" i="3"/>
  <c r="I49" i="3" l="1"/>
  <c r="A36" i="6"/>
  <c r="A37" i="6" l="1"/>
  <c r="I50" i="3"/>
  <c r="I51" i="3" l="1"/>
  <c r="A38" i="6"/>
  <c r="A39" i="6" l="1"/>
  <c r="I52" i="3"/>
  <c r="I53" i="3" l="1"/>
  <c r="A40" i="6"/>
  <c r="I54" i="3" l="1"/>
  <c r="A41" i="6"/>
  <c r="A42" i="6" l="1"/>
  <c r="I55" i="3"/>
  <c r="A43" i="6" l="1"/>
  <c r="I56" i="3"/>
  <c r="A44" i="6" l="1"/>
  <c r="I57" i="3"/>
  <c r="A45" i="6" l="1"/>
  <c r="I58" i="3"/>
  <c r="A46" i="6" l="1"/>
  <c r="I59" i="3"/>
  <c r="I60" i="3" l="1"/>
  <c r="A47" i="6"/>
  <c r="I61" i="3" l="1"/>
  <c r="A48" i="6"/>
  <c r="I62" i="3" l="1"/>
  <c r="A49" i="6"/>
  <c r="A50" i="6" l="1"/>
  <c r="I63" i="3"/>
  <c r="A51" i="6" l="1"/>
  <c r="I64" i="3"/>
  <c r="A52" i="6" l="1"/>
  <c r="I65" i="3"/>
  <c r="I66" i="3" l="1"/>
  <c r="A53" i="6"/>
  <c r="I67" i="3" l="1"/>
  <c r="A54" i="6"/>
  <c r="I68" i="3" l="1"/>
  <c r="A55" i="6"/>
  <c r="I69" i="3" l="1"/>
  <c r="A56" i="6"/>
  <c r="I70" i="3" l="1"/>
  <c r="A57" i="6"/>
  <c r="A58" i="6" l="1"/>
  <c r="I71" i="3"/>
  <c r="I72" i="3" l="1"/>
  <c r="A59" i="6"/>
  <c r="I73" i="3" l="1"/>
  <c r="A60" i="6"/>
  <c r="I74" i="3" l="1"/>
  <c r="A61" i="6"/>
  <c r="A62" i="6" l="1"/>
  <c r="I75" i="3"/>
  <c r="A63" i="6" l="1"/>
  <c r="I76" i="3"/>
  <c r="I77" i="3" l="1"/>
  <c r="A64" i="6"/>
  <c r="A65" i="6" l="1"/>
  <c r="I78" i="3"/>
  <c r="I79" i="3" l="1"/>
  <c r="A66" i="6"/>
  <c r="A67" i="6" l="1"/>
  <c r="I80" i="3"/>
  <c r="A68" i="6" l="1"/>
  <c r="I81" i="3"/>
  <c r="A69" i="6" l="1"/>
  <c r="I82" i="3"/>
  <c r="A70" i="6" l="1"/>
  <c r="I83" i="3"/>
  <c r="I84" i="3" l="1"/>
  <c r="A71" i="6"/>
  <c r="A72" i="6" l="1"/>
  <c r="I85" i="3"/>
  <c r="A73" i="6" l="1"/>
  <c r="I86" i="3"/>
  <c r="A74" i="6" l="1"/>
  <c r="I87" i="3"/>
  <c r="A75" i="6" l="1"/>
  <c r="I88" i="3"/>
  <c r="A76" i="6" l="1"/>
  <c r="I89" i="3"/>
  <c r="A77" i="6" l="1"/>
  <c r="I90" i="3"/>
  <c r="I91" i="3" l="1"/>
  <c r="A78" i="6"/>
  <c r="I92" i="3" l="1"/>
  <c r="A79" i="6"/>
  <c r="I93" i="3" l="1"/>
  <c r="A80" i="6"/>
  <c r="I94" i="3" l="1"/>
  <c r="A81" i="6"/>
  <c r="I95" i="3" l="1"/>
  <c r="A82" i="6"/>
  <c r="A83" i="6" l="1"/>
  <c r="I96" i="3"/>
  <c r="A84" i="6" l="1"/>
  <c r="I97" i="3"/>
  <c r="A85" i="6" l="1"/>
  <c r="I98" i="3"/>
  <c r="I99" i="3" l="1"/>
  <c r="A86" i="6"/>
  <c r="I100" i="3" l="1"/>
  <c r="A87" i="6"/>
  <c r="A88" i="6" l="1"/>
  <c r="I101" i="3"/>
  <c r="A89" i="6" l="1"/>
  <c r="I102" i="3"/>
  <c r="A90" i="6" l="1"/>
  <c r="I103" i="3"/>
  <c r="I104" i="3" l="1"/>
  <c r="A91" i="6"/>
  <c r="I105" i="3" l="1"/>
  <c r="A92" i="6"/>
  <c r="A93" i="6" l="1"/>
  <c r="I106" i="3"/>
  <c r="I107" i="3" l="1"/>
  <c r="A94" i="6"/>
  <c r="I12" i="4" l="1"/>
  <c r="I13" i="4" s="1"/>
  <c r="A95" i="6"/>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I29" i="4" l="1"/>
  <c r="A111" i="6"/>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B13" i="5"/>
  <c r="D15" i="5"/>
  <c r="F13" i="5"/>
  <c r="C18" i="5"/>
  <c r="E14" i="5"/>
  <c r="E17" i="5"/>
  <c r="F14" i="5"/>
  <c r="F17" i="5"/>
  <c r="F16" i="5"/>
  <c r="C14" i="5"/>
  <c r="F18" i="5"/>
  <c r="D13" i="5"/>
  <c r="E13" i="5"/>
  <c r="E16" i="5"/>
  <c r="C15" i="5"/>
  <c r="B14" i="5"/>
  <c r="D14" i="5"/>
  <c r="B16" i="5"/>
  <c r="D18" i="5"/>
  <c r="E18" i="5"/>
  <c r="C13" i="5"/>
  <c r="C16" i="5"/>
  <c r="D16" i="5"/>
  <c r="D17" i="5"/>
  <c r="E15" i="5"/>
  <c r="F15" i="5"/>
  <c r="B17" i="5"/>
  <c r="B18" i="5"/>
  <c r="C17" i="5"/>
  <c r="B15" i="5"/>
  <c r="A130" i="6" l="1"/>
  <c r="I48" i="4"/>
  <c r="A131" i="6" l="1"/>
  <c r="I49" i="4"/>
  <c r="A132" i="6" l="1"/>
  <c r="I50" i="4"/>
  <c r="I51" i="4" l="1"/>
  <c r="A133" i="6"/>
  <c r="A134" i="6" l="1"/>
  <c r="I52" i="4"/>
  <c r="A135" i="6" l="1"/>
  <c r="I53" i="4"/>
  <c r="J54" i="4" l="1"/>
  <c r="A136" i="6"/>
  <c r="I55" i="4" l="1"/>
  <c r="A137" i="6"/>
  <c r="A138" i="6" l="1"/>
  <c r="I56" i="4"/>
  <c r="I57" i="4" l="1"/>
  <c r="A139" i="6"/>
  <c r="A140" i="6" l="1"/>
  <c r="I58" i="4"/>
  <c r="A141" i="6" l="1"/>
  <c r="I59" i="4"/>
  <c r="A142" i="6" l="1"/>
  <c r="I60" i="4"/>
  <c r="A143" i="6" s="1"/>
  <c r="B12" i="5" l="1"/>
  <c r="E12" i="5"/>
  <c r="D12" i="5"/>
  <c r="F12" i="5"/>
  <c r="C12" i="5"/>
  <c r="F22" i="5"/>
  <c r="E19" i="5"/>
  <c r="D19" i="5"/>
  <c r="F19" i="5"/>
  <c r="C19" i="5"/>
  <c r="B19" i="5"/>
  <c r="F20" i="5"/>
  <c r="E20" i="5"/>
  <c r="B22" i="5"/>
  <c r="E22" i="5"/>
  <c r="C20" i="5"/>
  <c r="D20" i="5"/>
  <c r="B20" i="5"/>
  <c r="F21" i="5"/>
  <c r="B23" i="5"/>
  <c r="D21" i="5"/>
  <c r="E21" i="5"/>
  <c r="B21" i="5"/>
  <c r="C21" i="5"/>
  <c r="F23" i="5"/>
  <c r="E23" i="5"/>
  <c r="C22" i="5"/>
  <c r="D22" i="5"/>
  <c r="D23" i="5"/>
  <c r="F55" i="5"/>
  <c r="F34" i="5"/>
  <c r="C59" i="5"/>
  <c r="B48" i="5"/>
  <c r="B30" i="5"/>
  <c r="C60" i="5"/>
  <c r="E44" i="5"/>
  <c r="C56" i="5"/>
  <c r="C44" i="5"/>
  <c r="C36" i="5"/>
  <c r="D35" i="5"/>
  <c r="D27" i="5"/>
  <c r="B65" i="5"/>
  <c r="E70" i="5"/>
  <c r="D67" i="5"/>
  <c r="C52" i="5"/>
  <c r="B39" i="5"/>
  <c r="B63" i="5"/>
  <c r="C38" i="5"/>
  <c r="E33" i="5"/>
  <c r="C74" i="5"/>
  <c r="D44" i="5"/>
  <c r="F68" i="5"/>
  <c r="F46" i="5"/>
  <c r="C47" i="5"/>
  <c r="B74" i="5"/>
  <c r="E39" i="5"/>
  <c r="E45" i="5"/>
  <c r="B62" i="5"/>
  <c r="F74" i="5"/>
  <c r="D39" i="5"/>
  <c r="D49" i="5"/>
  <c r="B32" i="5"/>
  <c r="E32" i="5"/>
  <c r="C49" i="5"/>
  <c r="C58" i="5"/>
  <c r="C25" i="5"/>
  <c r="C63" i="5"/>
  <c r="D26" i="5"/>
  <c r="E34" i="5"/>
  <c r="C66" i="5"/>
  <c r="F69" i="5"/>
  <c r="E41" i="5"/>
  <c r="D25" i="5"/>
  <c r="E31" i="5"/>
  <c r="D43" i="5"/>
  <c r="B26" i="5"/>
  <c r="D51" i="5"/>
  <c r="E51" i="5"/>
  <c r="C40" i="5"/>
  <c r="E60" i="5"/>
  <c r="B28" i="5"/>
  <c r="F32" i="5"/>
  <c r="D28" i="5"/>
  <c r="D61" i="5"/>
  <c r="F48" i="5"/>
  <c r="B60" i="5"/>
  <c r="B27" i="5"/>
  <c r="E71" i="5"/>
  <c r="C32" i="5"/>
  <c r="F41" i="5"/>
  <c r="E62" i="5"/>
  <c r="D50" i="5"/>
  <c r="D45" i="5"/>
  <c r="E46" i="5"/>
  <c r="B43" i="5"/>
  <c r="B66" i="5"/>
  <c r="B58" i="5"/>
  <c r="D38" i="5"/>
  <c r="E37" i="5"/>
  <c r="B31" i="5"/>
  <c r="F62" i="5"/>
  <c r="C57" i="5"/>
  <c r="C31" i="5"/>
  <c r="C41" i="5"/>
  <c r="F60" i="5"/>
  <c r="D41" i="5"/>
  <c r="B71" i="5"/>
  <c r="D55" i="5"/>
  <c r="E65" i="5"/>
  <c r="C72" i="5"/>
  <c r="D42" i="5"/>
  <c r="B53" i="5"/>
  <c r="F31" i="5"/>
  <c r="F29" i="5"/>
  <c r="B24" i="5"/>
  <c r="C67" i="5"/>
  <c r="C64" i="5"/>
  <c r="B33" i="5"/>
  <c r="B55" i="5"/>
  <c r="C68" i="5"/>
  <c r="D52" i="5"/>
  <c r="E61" i="5"/>
  <c r="C50" i="5"/>
  <c r="D30" i="5"/>
  <c r="E26" i="5"/>
  <c r="B44" i="5"/>
  <c r="B51" i="5"/>
  <c r="D66" i="5"/>
  <c r="D63" i="5"/>
  <c r="B34" i="5"/>
  <c r="C53" i="5"/>
  <c r="B67" i="5"/>
  <c r="C65" i="5"/>
  <c r="E63" i="5"/>
  <c r="F24" i="5"/>
  <c r="B45" i="5"/>
  <c r="C39" i="5"/>
  <c r="C48" i="5"/>
  <c r="F49" i="5"/>
  <c r="E56" i="5"/>
  <c r="E40" i="5"/>
  <c r="E67" i="5"/>
  <c r="D24" i="5"/>
  <c r="F52" i="5"/>
  <c r="B49" i="5"/>
  <c r="B37" i="5"/>
  <c r="C42" i="5"/>
  <c r="F45" i="5"/>
  <c r="E58" i="5"/>
  <c r="F59" i="5"/>
  <c r="D57" i="5"/>
  <c r="C35" i="5"/>
  <c r="C54" i="5"/>
  <c r="F43" i="5"/>
  <c r="D37" i="5"/>
  <c r="C69" i="5"/>
  <c r="B25" i="5"/>
  <c r="C45" i="5"/>
  <c r="D69" i="5"/>
  <c r="F66" i="5"/>
  <c r="B41" i="5"/>
  <c r="E29" i="5"/>
  <c r="D73" i="5"/>
  <c r="D36" i="5"/>
  <c r="F71" i="5"/>
  <c r="D62" i="5"/>
  <c r="D68" i="5"/>
  <c r="B50" i="5"/>
  <c r="C46" i="5"/>
  <c r="B52" i="5"/>
  <c r="F40" i="5"/>
  <c r="D40" i="5"/>
  <c r="D74" i="5"/>
  <c r="B46" i="5"/>
  <c r="F33" i="5"/>
  <c r="D46" i="5"/>
  <c r="F27" i="5"/>
  <c r="E49" i="5"/>
  <c r="F70" i="5"/>
  <c r="C73" i="5"/>
  <c r="E59" i="5"/>
  <c r="F36" i="5"/>
  <c r="C33" i="5"/>
  <c r="B57" i="5"/>
  <c r="F56" i="5"/>
  <c r="B70" i="5"/>
  <c r="F65" i="5"/>
  <c r="D33" i="5"/>
  <c r="B29" i="5"/>
  <c r="F35" i="5"/>
  <c r="E28" i="5"/>
  <c r="E35" i="5"/>
  <c r="F44" i="5"/>
  <c r="C27" i="5"/>
  <c r="F47" i="5"/>
  <c r="F28" i="5"/>
  <c r="F58" i="5"/>
  <c r="F38" i="5"/>
  <c r="B72" i="5"/>
  <c r="B38" i="5"/>
  <c r="D65" i="5"/>
  <c r="C30" i="5"/>
  <c r="E72" i="5"/>
  <c r="C55" i="5"/>
  <c r="C24" i="5"/>
  <c r="D64" i="5"/>
  <c r="F30" i="5"/>
  <c r="E52" i="5"/>
  <c r="C61" i="5"/>
  <c r="D31" i="5"/>
  <c r="E47" i="5"/>
  <c r="B47" i="5"/>
  <c r="F73" i="5"/>
  <c r="F64" i="5"/>
  <c r="B59" i="5"/>
  <c r="C28" i="5"/>
  <c r="F63" i="5"/>
  <c r="C23" i="5"/>
  <c r="D54" i="5"/>
  <c r="B68" i="5"/>
  <c r="E68" i="5"/>
  <c r="B69" i="5"/>
  <c r="B35" i="5"/>
  <c r="B64" i="5"/>
  <c r="E69" i="5"/>
  <c r="D71" i="5"/>
  <c r="D58" i="5"/>
  <c r="D56" i="5"/>
  <c r="E48" i="5"/>
  <c r="D48" i="5"/>
  <c r="C51" i="5"/>
  <c r="D60" i="5"/>
  <c r="B42" i="5"/>
  <c r="E25" i="5"/>
  <c r="E74" i="5"/>
  <c r="F42" i="5"/>
  <c r="E57" i="5"/>
  <c r="E36" i="5"/>
  <c r="E27" i="5"/>
  <c r="F53" i="5"/>
  <c r="F26" i="5"/>
  <c r="D59" i="5"/>
  <c r="C43" i="5"/>
  <c r="E55" i="5"/>
  <c r="F51" i="5"/>
  <c r="C37" i="5"/>
  <c r="F67" i="5"/>
  <c r="E30" i="5"/>
  <c r="F57" i="5"/>
  <c r="F25" i="5"/>
  <c r="E66" i="5"/>
  <c r="F37" i="5"/>
  <c r="F54" i="5"/>
  <c r="B40" i="5"/>
  <c r="B61" i="5"/>
  <c r="D53" i="5"/>
  <c r="B36" i="5"/>
  <c r="B56" i="5"/>
  <c r="D32" i="5"/>
  <c r="F39" i="5"/>
  <c r="B54" i="5"/>
  <c r="D29" i="5"/>
  <c r="E24" i="5"/>
  <c r="B73" i="5"/>
  <c r="E42" i="5"/>
  <c r="C34" i="5"/>
  <c r="E53" i="5"/>
  <c r="F61" i="5"/>
  <c r="E64" i="5"/>
  <c r="E50" i="5"/>
  <c r="E38" i="5"/>
  <c r="C71" i="5"/>
  <c r="C62" i="5"/>
  <c r="F72" i="5"/>
  <c r="D47" i="5"/>
  <c r="E54" i="5"/>
  <c r="E73" i="5"/>
  <c r="C70" i="5"/>
  <c r="D70" i="5"/>
  <c r="C26" i="5"/>
  <c r="F50" i="5"/>
  <c r="D72" i="5"/>
  <c r="D34" i="5"/>
  <c r="E43" i="5"/>
  <c r="C29" i="5"/>
</calcChain>
</file>

<file path=xl/sharedStrings.xml><?xml version="1.0" encoding="utf-8"?>
<sst xmlns="http://schemas.openxmlformats.org/spreadsheetml/2006/main" count="392" uniqueCount="235">
  <si>
    <t xml:space="preserve"> </t>
  </si>
  <si>
    <t>UPRN</t>
  </si>
  <si>
    <t>B31A7</t>
  </si>
  <si>
    <t>Fire Risk Assessment (FRA)</t>
  </si>
  <si>
    <t>Regulatory Reform (Fire Safety) Order 2005</t>
  </si>
  <si>
    <t>Next review due on *:</t>
  </si>
  <si>
    <t>As FRA program</t>
  </si>
  <si>
    <t>Date of FRA:</t>
  </si>
  <si>
    <t>Responsible person (e.g. housing provider):</t>
  </si>
  <si>
    <t>Chief Executive, Barnet Homes</t>
  </si>
  <si>
    <t>Fire Risk Assessor</t>
  </si>
  <si>
    <r>
      <t xml:space="preserve">The Fire Risk Assessment was undertaken by Mr </t>
    </r>
    <r>
      <rPr>
        <b/>
        <sz val="10"/>
        <color indexed="12"/>
        <rFont val="Arial"/>
        <family val="2"/>
      </rPr>
      <t>Philip Holmes</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</si>
  <si>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(include relevant professional memberships and/or qualifications)</t>
  </si>
  <si>
    <t>Address of premises:</t>
  </si>
  <si>
    <t>Person managing fire safety for the premises:</t>
  </si>
  <si>
    <t>Health &amp; Safety Manager</t>
  </si>
  <si>
    <t>Did you consult with any other individual during the FRA?</t>
  </si>
  <si>
    <t>No</t>
  </si>
  <si>
    <t>If yes, provide</t>
  </si>
  <si>
    <t>Name</t>
  </si>
  <si>
    <t>Position within company</t>
  </si>
  <si>
    <t>Recommended review date:</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</si>
  <si>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</si>
  <si>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Euro Compliance Limited</t>
  </si>
  <si>
    <t>Company Registration: 06353434</t>
  </si>
  <si>
    <t>Registered office: 90 Milton Avenue, Barnet, Herts, EN5 2EU</t>
  </si>
  <si>
    <t>Members of the Institute of Fire Engineers</t>
  </si>
  <si>
    <t>Yes</t>
  </si>
  <si>
    <t>Premises:</t>
  </si>
  <si>
    <t>FRA undertaken on (date):</t>
  </si>
  <si>
    <t>Risk rating</t>
  </si>
  <si>
    <t>Moderate</t>
  </si>
  <si>
    <t>Risk rating legend</t>
  </si>
  <si>
    <t>Trivial</t>
  </si>
  <si>
    <t>The works listed in this report (Action Plan) are recommended to reduce the level of risk to (or maintain it at) Tolerable</t>
  </si>
  <si>
    <t>Tolerable</t>
  </si>
  <si>
    <t>Extent of common areas</t>
  </si>
  <si>
    <t>Substantial</t>
  </si>
  <si>
    <t>Internal and external communal areas including the following:
entrances, exits, escape stairs, landings, lobbies, electrical intake/service cupboards, refuse areas. Ventilation - opening windows.</t>
  </si>
  <si>
    <t>Intolerable</t>
  </si>
  <si>
    <r>
      <t>Details of building construction</t>
    </r>
    <r>
      <rPr>
        <sz val="7"/>
        <rFont val="Arial"/>
        <family val="2"/>
      </rPr>
      <t xml:space="preserve"> (approx. age, structure, cladding, walls, roof)</t>
    </r>
  </si>
  <si>
    <t>A purpose built block, constructed from concrete frames with prefab concrete walls and flat roof. There is a Basement and External Cladding fitted to this block.</t>
  </si>
  <si>
    <t>Low</t>
  </si>
  <si>
    <t>Unusually low likelihood of fire as a result of negligible potential sources of ignition.</t>
  </si>
  <si>
    <t>Medium</t>
  </si>
  <si>
    <t>Normal fire hazards (e.g. potential ignition sources) for this type of occupancy, with fire hazards generally subject to appropriate controls (other than minor shortcomings).</t>
  </si>
  <si>
    <t>High</t>
  </si>
  <si>
    <t>Lack of adequate controls applied to one or more significant fire hazards, such as to result in significant increases in likelihood of fire.</t>
  </si>
  <si>
    <t>Slight harm</t>
  </si>
  <si>
    <t>Outbreak of fire unlikely to result in serious injury or death of any occupant (other than an occupant sleeping in a room in which a fire occurs).</t>
  </si>
  <si>
    <r>
      <t xml:space="preserve">Details of building layout </t>
    </r>
    <r>
      <rPr>
        <sz val="7"/>
        <rFont val="Arial"/>
        <family val="2"/>
      </rPr>
      <t>(number of flats, floors, staircases, lifts, etc.)</t>
    </r>
  </si>
  <si>
    <t>Moderate harm</t>
  </si>
  <si>
    <t>Outbreak of fire could foreseeably result in injury (including serious injury) of one or more occupants, but it is unlikely to involve multiple fatalities.</t>
  </si>
  <si>
    <t>44 flats, 11 floors and Basement, 1 staircase and 2 lifts.</t>
  </si>
  <si>
    <t>Extreme harm</t>
  </si>
  <si>
    <t>Significant potential for serious injury or death of one or more occupants.</t>
  </si>
  <si>
    <t>Risk level</t>
  </si>
  <si>
    <t>Action and timescale</t>
  </si>
  <si>
    <t>No action is required and no detailed records need be kept.</t>
  </si>
  <si>
    <t>No major additional controls required. However, there might be a need for improvements that involve minor or limited cost.</t>
  </si>
  <si>
    <t>How are occupants who warrant special consideration identified?</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</si>
  <si>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</si>
  <si>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In the event of an emergency vulnerability is obtained from the OHMS database available to the Barnet Homes Emergency Officer</t>
  </si>
  <si>
    <t>Considerable resources might have to be allocated to reduce the risk. If the building is unoccupied it should not be occupied until the risk has been reduced. If the building is occupied, urgent action should be taken.</t>
  </si>
  <si>
    <r>
      <t>Any other relevant information</t>
    </r>
    <r>
      <rPr>
        <sz val="7"/>
        <rFont val="Arial"/>
        <family val="2"/>
      </rPr>
      <t xml:space="preserve"> (including previous fire loss experience)</t>
    </r>
  </si>
  <si>
    <t xml:space="preserve">Barnet Homes Fire Policy and Procedure document forms part of the organisations' Health &amp; Safety Policy and is reviewed by the Board on an annual basis.
</t>
  </si>
  <si>
    <t>Building (or relevant areas) should not be occupied until the risk is reduced.</t>
  </si>
  <si>
    <t>Areas where access was not available</t>
  </si>
  <si>
    <t>Inside residents flats.</t>
  </si>
  <si>
    <t>Priority</t>
  </si>
  <si>
    <t>Description</t>
  </si>
  <si>
    <t>Timescale</t>
  </si>
  <si>
    <t>Over-All Block Risk Rating</t>
  </si>
  <si>
    <t>P0</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</si>
  <si>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</si>
  <si>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Within 10 days</t>
  </si>
  <si>
    <t>Any</t>
  </si>
  <si>
    <t>Direct Labour</t>
  </si>
  <si>
    <t>P1</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</si>
  <si>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</si>
  <si>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Within 6 months</t>
  </si>
  <si>
    <t>M &amp; E</t>
  </si>
  <si>
    <t>P1+</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</si>
  <si>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</si>
  <si>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Within 1 year</t>
  </si>
  <si>
    <t>n/k</t>
  </si>
  <si>
    <t>TSO &amp; ESO</t>
  </si>
  <si>
    <t>P2</t>
  </si>
  <si>
    <r>
      <t xml:space="preserve">Where an immediate risk to fire safety is not present but improvements/actions are necessary to maintain the essential systems and standards.  
</t>
    </r>
    <r>
      <rPr>
        <b/>
        <sz val="9"/>
        <color indexed="10"/>
        <rFont val="Arial"/>
        <family val="2"/>
      </rPr>
      <t>Note - PLANNED WORKS TEAM DELIVERY</t>
    </r>
  </si>
  <si>
    <t>Within 2 years</t>
  </si>
  <si>
    <t>n/a</t>
  </si>
  <si>
    <t>H &amp; S</t>
  </si>
  <si>
    <t>P3</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</si>
  <si>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</si>
  <si>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 xml:space="preserve">To be placed onto a Planned Improvement programme within 3 months of being identified, and works completed within 5 years </t>
  </si>
  <si>
    <t>Asbestos Team</t>
  </si>
  <si>
    <t>P4</t>
  </si>
  <si>
    <t>Relates to continuing managerial responsibility or recognised best practice guidance.</t>
  </si>
  <si>
    <t>Management/procedural</t>
  </si>
  <si>
    <t>Ongoing</t>
  </si>
  <si>
    <t>FRA Team</t>
  </si>
  <si>
    <t>FIRE RISK ASSESSMENT</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</si>
  <si>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</si>
  <si>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 xml:space="preserve">FRA date: </t>
  </si>
  <si>
    <t>Question</t>
  </si>
  <si>
    <t>Fire safety measures</t>
  </si>
  <si>
    <t>Yes/No
n/k - n/a</t>
  </si>
  <si>
    <t>Location and comment</t>
  </si>
  <si>
    <t>Details</t>
  </si>
  <si>
    <t>Ongoing from last FRA?</t>
  </si>
  <si>
    <t>Completed date</t>
  </si>
  <si>
    <t>Hazard identification - housekeeping</t>
  </si>
  <si>
    <t>Are combustibles separated from ignition sources?</t>
  </si>
  <si>
    <t>Is unnecessary storage of combustible materials/waste avoided?</t>
  </si>
  <si>
    <t>Remove household storage and furniture from Basement.</t>
  </si>
  <si>
    <t>Are hazardous materials stored appropriately?</t>
  </si>
  <si>
    <t>Hazard identification - arson</t>
  </si>
  <si>
    <t>Are premises secure against arson by outsiders?</t>
  </si>
  <si>
    <t>There is a secure entry system fitted to this block.</t>
  </si>
  <si>
    <t>Are bins secured and stored in a suitable location?</t>
  </si>
  <si>
    <t>Refuse bins are too close to the means of escape and need to be relocated in a secure area away from the building.</t>
  </si>
  <si>
    <t>Is fire load close to the premises minimised?</t>
  </si>
  <si>
    <t>No evidence of fire loads near premises.</t>
  </si>
  <si>
    <t>Hazard identification - smoking</t>
  </si>
  <si>
    <t>Smoking in inappropriate places.</t>
  </si>
  <si>
    <t>Hazard identification - any other issues - specify</t>
  </si>
  <si>
    <t>Is loft hatch secured</t>
  </si>
  <si>
    <t>Loft hatch is secured with FB14.</t>
  </si>
  <si>
    <t>Means of escape</t>
  </si>
  <si>
    <t>Is escape route design satisfactory? (see Home Office guides)</t>
  </si>
  <si>
    <t>The escape stair is satisfactory for the number of persons expected in the building at any given time</t>
  </si>
  <si>
    <t>Are escape routes clear and unobstructed?</t>
  </si>
  <si>
    <t>Is number and provision of exits adequate?</t>
  </si>
  <si>
    <t>The number of fire exits are adequate for the number of persons expected to be in the building as per the tables in Approved Document B Building Regulations.</t>
  </si>
  <si>
    <t>Are doors on escape routes easily opened?</t>
  </si>
  <si>
    <t>Fit Emergency Door Release Green Box adjacent to final exit doors.</t>
  </si>
  <si>
    <t>Are travel distances satisfactory - single and two-way?</t>
  </si>
  <si>
    <t>The travel distances are satisfactory and in line with the requirements of the Building Regulations, Approved Document B.</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</si>
  <si>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</si>
  <si>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t>There are holes in the ceiling of the electrical intake cupboard and these should be fire stopped by a third party accredited company.</t>
  </si>
  <si>
    <t>There is a service penetration breach in compartment wall above Flat 27,  this should be repaired with a fire retardant material so as to maintain the compartmentation.</t>
  </si>
  <si>
    <r>
      <t xml:space="preserve">Flat entrance doors are GRP type Nan-Ya slab globally assessed fire doors. It should be noted that the fire risk surveyor and Barnet Homes are aware of the recent Government statement relating to these types of doors. The Government press release states </t>
    </r>
    <r>
      <rPr>
        <i/>
        <sz val="9"/>
        <color indexed="12"/>
        <rFont val="Arial"/>
        <family val="2"/>
      </rPr>
      <t>"Housing Secretary updates Parliament on the fire door investigation and confirms experts advise the risk to public safety remains low."</t>
    </r>
    <r>
      <rPr>
        <sz val="9"/>
        <color indexed="12"/>
        <rFont val="Arial"/>
        <family val="2"/>
      </rPr>
      <t xml:space="preserve"> To read the Government's full press release as well as other relevant guidance please visit </t>
    </r>
    <r>
      <rPr>
        <b/>
        <sz val="9"/>
        <color rgb="FF7030A0"/>
        <rFont val="Arial"/>
        <family val="2"/>
      </rPr>
      <t xml:space="preserve">https://www.gov.uk/government/news/update-on-fire-doors-investigation-risk-to-public-safety-remains-low 
</t>
    </r>
    <r>
      <rPr>
        <sz val="9"/>
        <color rgb="FF0000CC"/>
        <rFont val="Arial"/>
        <family val="2"/>
      </rPr>
      <t>It is nevertheless recommended that all of these GRP are replaced with UKAS certified FD30S doorsets which have been tested to BS476-22. Doorsets should be fitted in accordance to the manufacturer's installation instructions. It is recommended that these doors are replaced.</t>
    </r>
  </si>
  <si>
    <t>Flat window glazing is not fire rated and is within 1.8m of the Lobby glazing on the escape route.  It is recommended that they are replaced with fire rated pyroglass that is insulated in any future improvement works program.</t>
  </si>
  <si>
    <t>The Basement Door is not a fire rated door and it is recommended that it is replaced with a UKAS certified FD30S doorset which should be fitted in accordance to BS8214.</t>
  </si>
  <si>
    <t>Fusible Link Shutter required on Dust Chute in ground floor Bin Room.</t>
  </si>
  <si>
    <t>Are escape routes separated (where appropriate)?</t>
  </si>
  <si>
    <t>Do escape routes lead to a place of safety?</t>
  </si>
  <si>
    <t>All escape routes lead to open air at ground level.</t>
  </si>
  <si>
    <t>Are corridors sub-divided (where appropriate)?</t>
  </si>
  <si>
    <t>Are floors free from slipping/tripping hazards?</t>
  </si>
  <si>
    <t>Is it considered that the building is provided with reasonable arrangements for means of escape of disabled people?</t>
  </si>
  <si>
    <t xml:space="preserve">All stair nosings are identifiable including visually impaired and blind persons as they have been fitted with a high grade photoluminescent stair tread which is part of a BS ISO 16069 safety way guidance system it will also cover the Light Reflectance Values as set out in ADM (a LRV of 30) and as such will provide a safe means of escape in accordance with Article 14 of the RRFSO. </t>
  </si>
  <si>
    <t>Emergency escape lighting</t>
  </si>
  <si>
    <t>Is emergency escape lighting coverage sufficient (internal and external)?</t>
  </si>
  <si>
    <t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t>
  </si>
  <si>
    <t>Is emergency escape lighting in good working order?</t>
  </si>
  <si>
    <t>The emergency lighting appears to be in good order.</t>
  </si>
  <si>
    <t>Signage</t>
  </si>
  <si>
    <t>Is there adequate provision of fire safety signs and notices?</t>
  </si>
  <si>
    <t>Fit "Fire Exit Keep Clear" signs on final exit doors, fit Fire Action Notice and fit "Do Not Use Lift" signs on ground, 2nd, 9 &amp; 10th floors.</t>
  </si>
  <si>
    <t>Are signs clearly visible and not obstructed?</t>
  </si>
  <si>
    <t>Where fitted.</t>
  </si>
  <si>
    <t>Fire detection and alarm</t>
  </si>
  <si>
    <t>Is automatic detection and/or manual alarm provided in the premises?
If yes, describe system.</t>
  </si>
  <si>
    <t>In accordance with Article 13 of the RRFSO it is deemed that adequate protection is provided if the flats have an LD2 system (this would include all bedrooms), therefore recommend LD2 system is fitted.</t>
  </si>
  <si>
    <t>Is further automatic detection and/or manual alarm provision required?
If yes, state what.</t>
  </si>
  <si>
    <t>Is the fire alarm system in working order?</t>
  </si>
  <si>
    <t>Unable to ascertain if flats have smoke detection and if in working order.</t>
  </si>
  <si>
    <t>Limiting fire spread</t>
  </si>
  <si>
    <r>
      <t xml:space="preserve">Is the level of compartmentation adequate?
</t>
    </r>
    <r>
      <rPr>
        <i/>
        <sz val="9"/>
        <color theme="1" tint="0.34998626667073579"/>
        <rFont val="Arial"/>
        <family val="2"/>
      </rPr>
      <t>(Special consideration should be given to converted or non 'purpose built' premises.)</t>
    </r>
  </si>
  <si>
    <t>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t>
  </si>
  <si>
    <t>Are linings appropriate to limit fire spread?</t>
  </si>
  <si>
    <t>Confirmation required that paint is Class 0. If not then provide a class 0 system for all communal parts.</t>
  </si>
  <si>
    <t xml:space="preserve">Where required, are dampers provided? </t>
  </si>
  <si>
    <t>Fire fighting equipment</t>
  </si>
  <si>
    <t>Provision, accessibility and condition of portable fire extinguishers</t>
  </si>
  <si>
    <t xml:space="preserve">The communal areas should be sterile areas and as such it is considered that fire extinguishers are not required. It should be noted that fire extinguishers can pose a risk to life if used by untrained people. </t>
  </si>
  <si>
    <t>Provision and condition of other fire extinguishing systems</t>
  </si>
  <si>
    <t>Are dry/wet risers in good order?</t>
  </si>
  <si>
    <t>Is fireman's switch working correctly?</t>
  </si>
  <si>
    <t>Other issues</t>
  </si>
  <si>
    <t>Roof void?</t>
  </si>
  <si>
    <t>Other (specify)</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</si>
  <si>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</si>
  <si>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</si>
  <si>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</si>
  <si>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</si>
  <si>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</si>
  <si>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t>Management and maintenance</t>
  </si>
  <si>
    <t>Management/maintenance</t>
  </si>
  <si>
    <t>Premises management</t>
  </si>
  <si>
    <t>Is there a suitable record of fire safety arrangements available?</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</si>
  <si>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</si>
  <si>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</si>
  <si>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There is no evidence of communication to the resident of what to do in the event of fire. We would suggest informing residents to "Stay Safe" in the event of fire and leave if they feel endangered by a fire.</t>
  </si>
  <si>
    <t>Has any liaison taken place with the local fire and rescue service?</t>
  </si>
  <si>
    <t>Barnet Homes take a proactive approach to fire risk assessment and liaise with the local fire authority on best practice.</t>
  </si>
  <si>
    <t>Training</t>
  </si>
  <si>
    <t>Do staff receive induction and/or annual fire safety refresher training?</t>
  </si>
  <si>
    <t>Staff are given initial fire safety training on induction into the organisation and periodic training thereafter. Training records are held centrally within the HR Department.</t>
  </si>
  <si>
    <t>If drills are considered appropriate, are they carried out at regular intervals?</t>
  </si>
  <si>
    <t>Maintenance checks</t>
  </si>
  <si>
    <t>Are the premises generally well maintained?</t>
  </si>
  <si>
    <t>The building appears to be generally well maintained with some minor defects that form part of the action plan</t>
  </si>
  <si>
    <t>Do appropriate regular checks take place?</t>
  </si>
  <si>
    <t xml:space="preserve">Regular checks of the premises are carried out and any defects reported to the building maintenance office. </t>
  </si>
  <si>
    <t>Is the alarm system adequately maintained?</t>
  </si>
  <si>
    <t>There is no communal fire alarm.</t>
  </si>
  <si>
    <t>Is the escape lighting adequately maintained?</t>
  </si>
  <si>
    <t>Are fire extinguishers adequately maintained?</t>
  </si>
  <si>
    <t>Are rising mains adequately maintained?</t>
  </si>
  <si>
    <t>Last test date: 12/2018.</t>
  </si>
  <si>
    <t>Are fireman lifts adequately maintained?</t>
  </si>
  <si>
    <t>Is the sprinkler system adequately maintained?</t>
  </si>
  <si>
    <t>Consider installing domestic sprinkler systems in all flats.</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</si>
  <si>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</si>
  <si>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</si>
  <si>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</si>
  <si>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</si>
  <si>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</si>
  <si>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</si>
  <si>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</si>
  <si>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Last test date: 24/06/19.</t>
  </si>
  <si>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</si>
  <si>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</si>
  <si>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</si>
  <si>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</si>
  <si>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</si>
  <si>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To be placed onto a Planned Improvement programme within 3 months of being identified, and works completed within 5 years.</t>
  </si>
  <si>
    <r>
      <rPr>
        <b/>
        <sz val="16"/>
        <rFont val="Arial"/>
        <family val="2"/>
      </rPr>
      <t>FIRE RISK ASSESSMENT</t>
    </r>
    <r>
      <rPr>
        <b/>
        <sz val="18"/>
        <rFont val="Arial"/>
        <family val="2"/>
      </rPr>
      <t xml:space="preserve">
ACTION PLAN</t>
    </r>
  </si>
  <si>
    <t>Action to be taken</t>
  </si>
  <si>
    <t>Ongoing from last FRA</t>
  </si>
  <si>
    <t>KeyID</t>
  </si>
  <si>
    <t>Ownership</t>
  </si>
  <si>
    <t>External cladding examined and deemed as acceptable. See Barnet Homes Whitefields Fire Safety report dated June 2019, prepared by Mr Paul Williams G.I. Fire. E. MD of Euro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</si>
</sst>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12"/>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color indexed="12"/>
      <name val="Arial"/>
      <family val="2"/>
    </font>
    <font>
      <b/>
      <sz val="14"/>
      <name val="Arial"/>
      <family val="2"/>
    </font>
    <font>
      <sz val="10"/>
      <name val="Arial"/>
      <family val="2"/>
    </font>
    <font>
      <sz val="9"/>
      <color indexed="9"/>
      <name val="Arial"/>
      <family val="2"/>
    </font>
    <font>
      <sz val="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1"/>
      <name val="Arial"/>
      <family val="2"/>
    </font>
    <font>
      <b/>
      <sz val="12"/>
      <color indexed="12"/>
      <name val="Arial"/>
      <family val="2"/>
    </font>
    <font>
      <i/>
      <sz val="10"/>
      <color theme="1" tint="0.34998626667073579"/>
      <name val="Arial"/>
      <family val="2"/>
    </font>
    <font>
      <i/>
      <sz val="10"/>
      <color indexed="55"/>
      <name val="Arial"/>
      <family val="2"/>
    </font>
    <font>
      <i/>
      <sz val="10"/>
      <name val="Arial"/>
      <family val="2"/>
    </font>
    <font>
      <sz val="9"/>
      <color rgb="FF0000FF"/>
      <name val="Arial"/>
      <family val="2"/>
    </font>
    <font>
      <i/>
      <sz val="9"/>
      <color indexed="12"/>
      <name val="Arial"/>
      <family val="2"/>
    </font>
    <font>
      <b/>
      <sz val="9"/>
      <color rgb="FF7030A0"/>
      <name val="Arial"/>
      <family val="2"/>
    </font>
    <font>
      <sz val="9"/>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2" fillId="0" borderId="0"/>
  </cellStyleXfs>
  <cellXfs count="245">
    <xf numFmtId="0" fontId="0" fillId="0" borderId="0" xfId="0"/>
    <xf numFmtId="0" fontId="1" fillId="0" borderId="0" xfId="0" applyFont="1" applyAlignment="1">
      <alignment horizontal="right"/>
    </xf>
    <xf numFmtId="0" fontId="0" fillId="0" borderId="1" xfId="0" applyBorder="1" applyAlignment="1">
      <alignment vertical="top" wrapText="1"/>
    </xf>
    <xf numFmtId="0" fontId="4" fillId="0" borderId="2" xfId="0" applyFont="1" applyBorder="1" applyAlignment="1">
      <alignment horizontal="right" vertical="top"/>
    </xf>
    <xf numFmtId="0" fontId="4" fillId="0" borderId="2" xfId="0" applyFont="1" applyBorder="1"/>
    <xf numFmtId="0" fontId="3" fillId="0" borderId="0" xfId="0" applyFont="1" applyAlignment="1">
      <alignment horizontal="left"/>
    </xf>
    <xf numFmtId="0" fontId="6" fillId="0" borderId="3" xfId="0" applyFont="1" applyBorder="1"/>
    <xf numFmtId="0" fontId="0" fillId="0" borderId="4" xfId="0" applyBorder="1"/>
    <xf numFmtId="0" fontId="0" fillId="0" borderId="5" xfId="0" applyBorder="1"/>
    <xf numFmtId="0" fontId="0" fillId="0" borderId="6" xfId="0" applyBorder="1"/>
    <xf numFmtId="0" fontId="0" fillId="0" borderId="1" xfId="0" applyBorder="1"/>
    <xf numFmtId="0" fontId="5" fillId="0" borderId="6" xfId="0" applyFont="1" applyBorder="1" applyAlignment="1">
      <alignment horizontal="right"/>
    </xf>
    <xf numFmtId="0" fontId="5" fillId="0" borderId="6" xfId="0" applyFont="1" applyBorder="1"/>
    <xf numFmtId="0" fontId="0" fillId="0" borderId="0" xfId="0" applyAlignment="1">
      <alignment vertical="center"/>
    </xf>
    <xf numFmtId="0" fontId="3" fillId="0" borderId="0" xfId="0" applyFont="1" applyAlignment="1">
      <alignment horizontal="left" vertical="center"/>
    </xf>
    <xf numFmtId="0" fontId="4" fillId="0" borderId="10" xfId="0" applyFont="1" applyBorder="1" applyAlignment="1">
      <alignment horizontal="center" vertical="top"/>
    </xf>
    <xf numFmtId="0" fontId="9" fillId="0" borderId="2" xfId="0" applyFont="1" applyBorder="1" applyAlignment="1">
      <alignment vertical="top" wrapText="1"/>
    </xf>
    <xf numFmtId="0" fontId="4" fillId="0" borderId="11" xfId="0" applyFont="1" applyBorder="1" applyAlignment="1">
      <alignment horizontal="center" vertical="top"/>
    </xf>
    <xf numFmtId="0" fontId="9" fillId="0" borderId="12" xfId="0" applyFont="1" applyBorder="1" applyAlignment="1">
      <alignment vertical="top" wrapText="1"/>
    </xf>
    <xf numFmtId="0" fontId="0" fillId="0" borderId="2" xfId="0" applyBorder="1" applyAlignment="1">
      <alignment horizontal="center" vertical="top"/>
    </xf>
    <xf numFmtId="0" fontId="4" fillId="0" borderId="0" xfId="0" applyFont="1" applyAlignment="1">
      <alignment horizontal="center" vertical="top"/>
    </xf>
    <xf numFmtId="0" fontId="9" fillId="0" borderId="0" xfId="0" applyFont="1" applyAlignment="1">
      <alignment horizontal="center" vertical="top" wrapText="1"/>
    </xf>
    <xf numFmtId="0" fontId="4" fillId="0" borderId="13" xfId="0" applyFont="1" applyBorder="1" applyAlignment="1">
      <alignment horizontal="center" vertical="center"/>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6"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4"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6" fillId="0" borderId="0" xfId="0" applyFont="1" applyAlignment="1">
      <alignment horizontal="center" vertical="top"/>
    </xf>
    <xf numFmtId="0" fontId="12" fillId="0" borderId="0" xfId="0" applyFont="1" applyAlignment="1">
      <alignment horizontal="center" vertical="top"/>
    </xf>
    <xf numFmtId="0" fontId="6" fillId="0" borderId="0" xfId="0" applyFont="1" applyAlignment="1">
      <alignment horizontal="center"/>
    </xf>
    <xf numFmtId="0" fontId="3" fillId="0" borderId="19" xfId="0" applyFont="1" applyBorder="1" applyProtection="1">
      <protection locked="0"/>
    </xf>
    <xf numFmtId="0" fontId="3" fillId="0" borderId="4" xfId="0" applyFont="1" applyBorder="1" applyAlignment="1">
      <alignment vertical="top" wrapText="1"/>
    </xf>
    <xf numFmtId="0" fontId="3" fillId="0" borderId="0" xfId="0" applyFont="1" applyAlignment="1">
      <alignment vertical="top" wrapText="1"/>
    </xf>
    <xf numFmtId="0" fontId="10" fillId="0" borderId="2" xfId="0" applyFont="1" applyBorder="1" applyAlignment="1" applyProtection="1">
      <alignment horizontal="center" vertical="top"/>
      <protection locked="0"/>
    </xf>
    <xf numFmtId="0" fontId="10" fillId="0" borderId="2" xfId="0" applyFont="1" applyBorder="1" applyAlignment="1" applyProtection="1">
      <alignment vertical="top" wrapText="1"/>
      <protection locked="0"/>
    </xf>
    <xf numFmtId="0" fontId="10" fillId="0" borderId="19" xfId="0" applyFont="1" applyBorder="1" applyAlignment="1" applyProtection="1">
      <alignment horizontal="center" vertical="top"/>
      <protection locked="0"/>
    </xf>
    <xf numFmtId="0" fontId="13" fillId="0" borderId="20" xfId="0" applyFont="1" applyBorder="1" applyAlignment="1">
      <alignment horizontal="center" vertical="top"/>
    </xf>
    <xf numFmtId="0" fontId="13" fillId="0" borderId="21" xfId="0" applyFont="1" applyBorder="1" applyAlignment="1">
      <alignment horizontal="center" vertical="top"/>
    </xf>
    <xf numFmtId="0" fontId="10" fillId="0" borderId="2" xfId="0" applyFont="1" applyBorder="1" applyAlignment="1" applyProtection="1">
      <alignment horizontal="center" vertical="top" wrapText="1"/>
      <protection locked="0"/>
    </xf>
    <xf numFmtId="0" fontId="6" fillId="0" borderId="22" xfId="0" applyFont="1" applyBorder="1" applyAlignment="1">
      <alignment horizontal="center" vertical="center" wrapText="1"/>
    </xf>
    <xf numFmtId="0" fontId="4" fillId="0" borderId="22" xfId="0" applyFont="1" applyBorder="1" applyAlignment="1">
      <alignment horizontal="center" wrapText="1"/>
    </xf>
    <xf numFmtId="0" fontId="0" fillId="0" borderId="17" xfId="0" applyBorder="1" applyAlignment="1">
      <alignment horizontal="left" vertical="top"/>
    </xf>
    <xf numFmtId="0" fontId="10" fillId="0" borderId="23" xfId="0" applyFont="1" applyBorder="1" applyAlignment="1" applyProtection="1">
      <alignment horizontal="center" vertical="top"/>
      <protection locked="0"/>
    </xf>
    <xf numFmtId="0" fontId="10" fillId="0" borderId="21"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14"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0" fillId="0" borderId="2" xfId="0" applyNumberFormat="1" applyFont="1" applyBorder="1" applyAlignment="1" applyProtection="1">
      <alignment horizontal="center" vertical="top"/>
      <protection locked="0"/>
    </xf>
    <xf numFmtId="0" fontId="10" fillId="0" borderId="0" xfId="0" applyFont="1"/>
    <xf numFmtId="0" fontId="10" fillId="0" borderId="0" xfId="0" applyFont="1" applyAlignment="1">
      <alignment horizontal="center"/>
    </xf>
    <xf numFmtId="0" fontId="0" fillId="0" borderId="2" xfId="0" applyBorder="1" applyAlignment="1">
      <alignment vertical="top"/>
    </xf>
    <xf numFmtId="164" fontId="0" fillId="0" borderId="25" xfId="0" applyNumberFormat="1" applyBorder="1" applyAlignment="1">
      <alignment horizontal="center" vertical="top"/>
    </xf>
    <xf numFmtId="0" fontId="0" fillId="0" borderId="12" xfId="0" applyBorder="1" applyAlignment="1">
      <alignment vertical="top"/>
    </xf>
    <xf numFmtId="164" fontId="0" fillId="0" borderId="26" xfId="0" applyNumberFormat="1" applyBorder="1" applyAlignment="1">
      <alignment horizontal="center" vertical="top"/>
    </xf>
    <xf numFmtId="164" fontId="10" fillId="0" borderId="2" xfId="0" applyNumberFormat="1" applyFont="1" applyBorder="1" applyAlignment="1" applyProtection="1">
      <alignment horizontal="center" vertical="top"/>
      <protection locked="0"/>
    </xf>
    <xf numFmtId="0" fontId="12" fillId="0" borderId="0" xfId="0" applyFont="1" applyAlignment="1">
      <alignment horizontal="center"/>
    </xf>
    <xf numFmtId="0" fontId="9" fillId="0" borderId="19" xfId="0" applyFont="1" applyBorder="1" applyAlignment="1" applyProtection="1">
      <alignment vertical="top"/>
      <protection locked="0"/>
    </xf>
    <xf numFmtId="0" fontId="9" fillId="0" borderId="2" xfId="0" applyFont="1" applyBorder="1" applyAlignment="1" applyProtection="1">
      <alignment vertical="top" wrapText="1"/>
      <protection locked="0"/>
    </xf>
    <xf numFmtId="0" fontId="15" fillId="0" borderId="0" xfId="0" applyFont="1"/>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7" xfId="0" applyFont="1" applyFill="1" applyBorder="1" applyAlignment="1">
      <alignment horizontal="center"/>
    </xf>
    <xf numFmtId="0" fontId="12" fillId="0" borderId="0" xfId="0" applyFont="1"/>
    <xf numFmtId="0" fontId="10" fillId="0" borderId="21" xfId="0" applyFont="1" applyBorder="1" applyAlignment="1" applyProtection="1">
      <alignment horizontal="left" vertical="top" wrapText="1"/>
      <protection locked="0"/>
    </xf>
    <xf numFmtId="0" fontId="11" fillId="0" borderId="0" xfId="0" applyFont="1" applyAlignment="1">
      <alignment vertical="center" wrapText="1"/>
    </xf>
    <xf numFmtId="0" fontId="24" fillId="0" borderId="2" xfId="0" applyFont="1" applyBorder="1" applyAlignment="1">
      <alignment horizontal="left" vertical="top" wrapText="1"/>
    </xf>
    <xf numFmtId="0" fontId="25" fillId="0" borderId="2" xfId="0" applyFont="1" applyBorder="1" applyAlignment="1">
      <alignment horizontal="left" vertical="top" wrapText="1"/>
    </xf>
    <xf numFmtId="0" fontId="23" fillId="3" borderId="29"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3" fillId="6" borderId="30" xfId="0" applyFont="1" applyFill="1" applyBorder="1" applyAlignment="1">
      <alignment horizontal="center" vertical="center" wrapText="1"/>
    </xf>
    <xf numFmtId="0" fontId="0" fillId="0" borderId="31" xfId="0" applyBorder="1"/>
    <xf numFmtId="0" fontId="6" fillId="7" borderId="32" xfId="0" applyFont="1" applyFill="1" applyBorder="1" applyAlignment="1">
      <alignment horizontal="center" vertical="center"/>
    </xf>
    <xf numFmtId="0" fontId="6" fillId="7" borderId="33" xfId="0" applyFont="1" applyFill="1" applyBorder="1" applyAlignment="1">
      <alignment vertical="center"/>
    </xf>
    <xf numFmtId="0" fontId="23" fillId="7" borderId="34" xfId="0" applyFont="1" applyFill="1" applyBorder="1" applyAlignment="1">
      <alignment horizontal="center" vertical="center" wrapText="1"/>
    </xf>
    <xf numFmtId="0" fontId="4" fillId="0" borderId="35" xfId="0" applyFont="1" applyBorder="1" applyAlignment="1">
      <alignment horizontal="center" vertical="top"/>
    </xf>
    <xf numFmtId="0" fontId="4" fillId="0" borderId="36" xfId="0" applyFont="1" applyBorder="1" applyAlignment="1">
      <alignment horizontal="center" vertical="top"/>
    </xf>
    <xf numFmtId="0" fontId="9" fillId="0" borderId="37" xfId="0" applyFont="1" applyBorder="1" applyAlignment="1">
      <alignment vertical="top" wrapText="1"/>
    </xf>
    <xf numFmtId="0" fontId="6" fillId="0" borderId="38" xfId="0" applyFont="1" applyBorder="1" applyAlignment="1">
      <alignment horizontal="center" vertical="center"/>
    </xf>
    <xf numFmtId="0" fontId="10" fillId="0" borderId="53" xfId="0" applyFont="1" applyBorder="1" applyAlignment="1" applyProtection="1">
      <alignment vertical="top" wrapText="1"/>
      <protection locked="0"/>
    </xf>
    <xf numFmtId="0" fontId="26" fillId="0" borderId="0" xfId="0" applyFont="1"/>
    <xf numFmtId="0" fontId="20" fillId="0" borderId="0" xfId="0" applyFont="1" applyAlignment="1">
      <alignment horizontal="right"/>
    </xf>
    <xf numFmtId="0" fontId="26" fillId="0" borderId="0" xfId="0" applyFont="1" applyAlignment="1">
      <alignment horizontal="right"/>
    </xf>
    <xf numFmtId="164" fontId="19" fillId="0" borderId="39" xfId="0" applyNumberFormat="1" applyFont="1" applyBorder="1" applyAlignment="1">
      <alignment horizontal="center"/>
    </xf>
    <xf numFmtId="164" fontId="19" fillId="0" borderId="39" xfId="0" applyNumberFormat="1" applyFont="1" applyBorder="1" applyAlignment="1">
      <alignment horizontal="center" vertical="center"/>
    </xf>
    <xf numFmtId="0" fontId="20" fillId="0" borderId="0" xfId="0" applyFont="1" applyAlignment="1">
      <alignment vertical="center" wrapText="1"/>
    </xf>
    <xf numFmtId="0" fontId="4" fillId="0" borderId="14" xfId="0" applyFont="1" applyBorder="1" applyAlignment="1">
      <alignment vertical="center"/>
    </xf>
    <xf numFmtId="0" fontId="4" fillId="0" borderId="40" xfId="0" applyFont="1" applyBorder="1" applyAlignment="1">
      <alignment vertical="center"/>
    </xf>
    <xf numFmtId="0" fontId="9" fillId="0" borderId="20" xfId="0" applyFont="1" applyBorder="1" applyAlignment="1">
      <alignment vertical="top" wrapText="1"/>
    </xf>
    <xf numFmtId="0" fontId="9" fillId="0" borderId="19" xfId="0" applyFont="1" applyBorder="1" applyAlignment="1">
      <alignment vertical="top" wrapText="1"/>
    </xf>
    <xf numFmtId="0" fontId="4" fillId="0" borderId="22" xfId="0" applyFont="1" applyBorder="1" applyAlignment="1">
      <alignment horizontal="center" vertical="center" wrapText="1"/>
    </xf>
    <xf numFmtId="0" fontId="6" fillId="0" borderId="0" xfId="0" applyFont="1" applyAlignment="1">
      <alignment horizontal="right"/>
    </xf>
    <xf numFmtId="0" fontId="4" fillId="0" borderId="0" xfId="0" applyFont="1" applyAlignment="1">
      <alignment vertical="center"/>
    </xf>
    <xf numFmtId="0" fontId="21" fillId="0" borderId="0" xfId="0" applyFont="1" applyAlignment="1">
      <alignment horizontal="center" vertical="center" wrapText="1"/>
    </xf>
    <xf numFmtId="0" fontId="6" fillId="7" borderId="18" xfId="0" applyFont="1" applyFill="1" applyBorder="1" applyAlignment="1">
      <alignment horizontal="center" vertical="center"/>
    </xf>
    <xf numFmtId="0" fontId="6" fillId="7" borderId="17" xfId="0" applyFont="1" applyFill="1" applyBorder="1" applyAlignment="1">
      <alignment vertical="center"/>
    </xf>
    <xf numFmtId="0" fontId="10" fillId="0" borderId="0" xfId="0" applyFont="1" applyAlignment="1" applyProtection="1">
      <alignment vertical="top" wrapText="1"/>
      <protection locked="0"/>
    </xf>
    <xf numFmtId="0" fontId="6" fillId="2" borderId="55" xfId="0" applyFont="1" applyFill="1" applyBorder="1" applyAlignment="1">
      <alignment horizontal="center"/>
    </xf>
    <xf numFmtId="0" fontId="6" fillId="2" borderId="56" xfId="0" applyFont="1" applyFill="1" applyBorder="1" applyAlignment="1">
      <alignment horizontal="center" vertical="top"/>
    </xf>
    <xf numFmtId="0" fontId="3" fillId="0" borderId="2" xfId="1" applyFont="1" applyBorder="1" applyAlignment="1" applyProtection="1">
      <alignment vertical="top" wrapText="1"/>
      <protection locked="0"/>
    </xf>
    <xf numFmtId="0" fontId="30" fillId="0" borderId="0" xfId="0" applyFont="1"/>
    <xf numFmtId="0" fontId="28" fillId="0" borderId="0" xfId="0" applyFont="1" applyAlignment="1">
      <alignment vertical="top" wrapText="1"/>
    </xf>
    <xf numFmtId="0" fontId="28" fillId="0" borderId="0" xfId="0" applyFont="1" applyAlignment="1">
      <alignment horizontal="left" vertical="top" wrapText="1"/>
    </xf>
    <xf numFmtId="0" fontId="33" fillId="0" borderId="0" xfId="0" applyFont="1"/>
    <xf numFmtId="0" fontId="28" fillId="0" borderId="0" xfId="0" applyFont="1" applyAlignment="1">
      <alignment vertical="top"/>
    </xf>
    <xf numFmtId="0" fontId="2" fillId="0" borderId="0" xfId="0" applyFont="1"/>
    <xf numFmtId="0" fontId="2" fillId="0" borderId="1" xfId="0" applyFont="1" applyBorder="1"/>
    <xf numFmtId="0" fontId="2" fillId="0" borderId="7" xfId="0" applyFont="1" applyBorder="1"/>
    <xf numFmtId="0" fontId="2" fillId="0" borderId="8" xfId="0" applyFont="1" applyBorder="1"/>
    <xf numFmtId="0" fontId="2" fillId="0" borderId="9" xfId="0" applyFont="1" applyBorder="1"/>
    <xf numFmtId="0" fontId="9" fillId="0" borderId="19" xfId="0" applyFont="1" applyBorder="1" applyAlignment="1">
      <alignment horizontal="center" vertical="top"/>
    </xf>
    <xf numFmtId="0" fontId="9" fillId="0" borderId="19" xfId="0" applyFont="1" applyBorder="1" applyAlignment="1">
      <alignment vertical="top"/>
    </xf>
    <xf numFmtId="0" fontId="9" fillId="0" borderId="21" xfId="0"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vertical="top"/>
    </xf>
    <xf numFmtId="0" fontId="4" fillId="0" borderId="0" xfId="0" applyFont="1" applyAlignment="1">
      <alignment vertical="top"/>
    </xf>
    <xf numFmtId="0" fontId="9" fillId="0" borderId="0" xfId="0" applyFont="1"/>
    <xf numFmtId="0" fontId="9" fillId="0" borderId="21" xfId="0" applyFont="1" applyBorder="1" applyAlignment="1" applyProtection="1">
      <alignment vertical="top"/>
      <protection locked="0"/>
    </xf>
    <xf numFmtId="0" fontId="9" fillId="0" borderId="21" xfId="0" applyFont="1" applyBorder="1" applyAlignment="1">
      <alignment vertical="top" wrapText="1"/>
    </xf>
    <xf numFmtId="0" fontId="10" fillId="0" borderId="2" xfId="0" applyFont="1" applyBorder="1" applyAlignment="1" applyProtection="1">
      <alignment horizontal="left" vertical="top" wrapText="1"/>
      <protection locked="0"/>
    </xf>
    <xf numFmtId="0" fontId="9" fillId="0" borderId="20" xfId="0" applyFont="1" applyBorder="1" applyAlignment="1">
      <alignment vertical="top"/>
    </xf>
    <xf numFmtId="0" fontId="9" fillId="0" borderId="0" xfId="0" applyFont="1" applyAlignment="1">
      <alignment horizontal="center"/>
    </xf>
    <xf numFmtId="0" fontId="4" fillId="0" borderId="41" xfId="0" applyFont="1" applyBorder="1" applyAlignment="1">
      <alignment vertical="top"/>
    </xf>
    <xf numFmtId="0" fontId="4" fillId="0" borderId="0" xfId="0" applyFont="1" applyAlignment="1">
      <alignment horizontal="left" vertical="top"/>
    </xf>
    <xf numFmtId="0" fontId="10" fillId="0" borderId="57" xfId="0" applyFont="1" applyBorder="1" applyAlignment="1" applyProtection="1">
      <alignment vertical="top" wrapText="1"/>
      <protection locked="0"/>
    </xf>
    <xf numFmtId="0" fontId="25" fillId="0" borderId="53" xfId="0" applyFont="1" applyBorder="1" applyAlignment="1" applyProtection="1">
      <alignment vertical="top" wrapText="1"/>
      <protection locked="0"/>
    </xf>
    <xf numFmtId="0" fontId="25" fillId="0" borderId="2" xfId="0" applyFont="1" applyBorder="1" applyAlignment="1" applyProtection="1">
      <alignment horizontal="center" vertical="top"/>
      <protection locked="0"/>
    </xf>
    <xf numFmtId="0" fontId="36" fillId="0" borderId="57" xfId="0" applyFont="1" applyBorder="1" applyAlignment="1">
      <alignment wrapText="1"/>
    </xf>
    <xf numFmtId="0" fontId="10" fillId="0" borderId="57" xfId="0" applyFont="1" applyBorder="1" applyAlignment="1" applyProtection="1">
      <alignment horizontal="left" vertical="top" wrapText="1"/>
      <protection locked="0"/>
    </xf>
    <xf numFmtId="0" fontId="36" fillId="0" borderId="53" xfId="0" applyFont="1" applyBorder="1" applyAlignment="1">
      <alignment vertical="top" wrapText="1"/>
    </xf>
    <xf numFmtId="0" fontId="0" fillId="0" borderId="0" xfId="0" applyAlignment="1">
      <alignment vertical="top" wrapText="1"/>
    </xf>
    <xf numFmtId="0" fontId="2" fillId="0" borderId="2" xfId="0" applyFont="1" applyBorder="1"/>
    <xf numFmtId="0" fontId="5" fillId="0" borderId="2" xfId="0" applyFont="1" applyBorder="1" applyAlignment="1">
      <alignment horizontal="right" vertical="top"/>
    </xf>
    <xf numFmtId="0" fontId="0" fillId="0" borderId="2" xfId="0" applyBorder="1" applyAlignment="1">
      <alignment vertical="top" wrapText="1"/>
    </xf>
    <xf numFmtId="0" fontId="22" fillId="0" borderId="3" xfId="0" applyFont="1" applyBorder="1" applyAlignment="1" applyProtection="1">
      <alignment horizontal="left" vertical="top" wrapText="1"/>
      <protection locked="0"/>
    </xf>
    <xf numFmtId="0" fontId="22" fillId="0" borderId="4"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7" fillId="0" borderId="0" xfId="0" applyFont="1" applyAlignment="1">
      <alignment horizontal="left" wrapText="1"/>
    </xf>
    <xf numFmtId="0" fontId="3" fillId="0" borderId="23" xfId="0" applyFont="1" applyBorder="1" applyAlignment="1" applyProtection="1">
      <protection locked="0"/>
    </xf>
    <xf numFmtId="0" fontId="3" fillId="0" borderId="41" xfId="0" applyFont="1" applyBorder="1" applyAlignment="1" applyProtection="1">
      <protection locked="0"/>
    </xf>
    <xf numFmtId="0" fontId="3" fillId="0" borderId="42" xfId="0" applyFont="1" applyBorder="1" applyAlignment="1" applyProtection="1">
      <protection locked="0"/>
    </xf>
    <xf numFmtId="0" fontId="3" fillId="0" borderId="3"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3" fillId="0" borderId="8" xfId="0" applyFont="1" applyBorder="1" applyAlignment="1">
      <alignment horizontal="left"/>
    </xf>
    <xf numFmtId="1" fontId="34" fillId="0" borderId="3" xfId="0" applyNumberFormat="1" applyFont="1" applyBorder="1" applyAlignment="1" applyProtection="1">
      <alignment horizontal="center" vertical="center"/>
      <protection locked="0"/>
    </xf>
    <xf numFmtId="1" fontId="35" fillId="0" borderId="4" xfId="0" applyNumberFormat="1" applyFont="1" applyBorder="1" applyAlignment="1" applyProtection="1">
      <alignment horizontal="center" vertical="center"/>
      <protection locked="0"/>
    </xf>
    <xf numFmtId="1" fontId="35" fillId="0" borderId="5" xfId="0" applyNumberFormat="1" applyFont="1" applyBorder="1" applyAlignment="1" applyProtection="1">
      <alignment horizontal="center" vertical="center"/>
      <protection locked="0"/>
    </xf>
    <xf numFmtId="1" fontId="35" fillId="0" borderId="6" xfId="0" applyNumberFormat="1" applyFont="1" applyBorder="1" applyAlignment="1" applyProtection="1">
      <alignment horizontal="center" vertical="center"/>
      <protection locked="0"/>
    </xf>
    <xf numFmtId="1" fontId="35" fillId="0" borderId="0" xfId="0" applyNumberFormat="1" applyFont="1" applyAlignment="1" applyProtection="1">
      <alignment horizontal="center" vertical="center"/>
      <protection locked="0"/>
    </xf>
    <xf numFmtId="1" fontId="35" fillId="0" borderId="1" xfId="0" applyNumberFormat="1" applyFont="1" applyBorder="1" applyAlignment="1" applyProtection="1">
      <alignment horizontal="center" vertical="center"/>
      <protection locked="0"/>
    </xf>
    <xf numFmtId="1" fontId="35" fillId="0" borderId="7" xfId="0" applyNumberFormat="1" applyFont="1" applyBorder="1" applyAlignment="1" applyProtection="1">
      <alignment horizontal="center" vertical="center"/>
      <protection locked="0"/>
    </xf>
    <xf numFmtId="1" fontId="35" fillId="0" borderId="8" xfId="0" applyNumberFormat="1" applyFont="1" applyBorder="1" applyAlignment="1" applyProtection="1">
      <alignment horizontal="center" vertical="center"/>
      <protection locked="0"/>
    </xf>
    <xf numFmtId="1" fontId="35" fillId="0" borderId="9" xfId="0" applyNumberFormat="1" applyFont="1" applyBorder="1" applyAlignment="1" applyProtection="1">
      <alignment horizontal="center" vertical="center"/>
      <protection locked="0"/>
    </xf>
    <xf numFmtId="0" fontId="0" fillId="0" borderId="0" xfId="0" applyAlignment="1">
      <alignment vertical="top" wrapText="1"/>
    </xf>
    <xf numFmtId="165" fontId="7" fillId="0" borderId="23" xfId="0" applyNumberFormat="1" applyFont="1" applyBorder="1" applyAlignment="1">
      <alignment horizontal="center"/>
    </xf>
    <xf numFmtId="165" fontId="7" fillId="0" borderId="41" xfId="0" applyNumberFormat="1" applyFont="1" applyBorder="1" applyAlignment="1">
      <alignment horizontal="center"/>
    </xf>
    <xf numFmtId="165" fontId="7" fillId="0" borderId="42" xfId="0" applyNumberFormat="1" applyFont="1" applyBorder="1" applyAlignment="1">
      <alignment horizontal="center"/>
    </xf>
    <xf numFmtId="165" fontId="19" fillId="0" borderId="23" xfId="0" applyNumberFormat="1" applyFont="1" applyBorder="1" applyAlignment="1" applyProtection="1">
      <alignment horizontal="center"/>
      <protection locked="0"/>
    </xf>
    <xf numFmtId="165" fontId="19" fillId="0" borderId="41" xfId="0" applyNumberFormat="1" applyFont="1" applyBorder="1" applyAlignment="1" applyProtection="1">
      <alignment horizontal="center"/>
      <protection locked="0"/>
    </xf>
    <xf numFmtId="165" fontId="19" fillId="0" borderId="42" xfId="0" applyNumberFormat="1" applyFont="1" applyBorder="1" applyAlignment="1" applyProtection="1">
      <alignment horizontal="center"/>
      <protection locked="0"/>
    </xf>
    <xf numFmtId="0" fontId="22" fillId="0" borderId="43" xfId="0" applyFont="1" applyBorder="1" applyAlignment="1">
      <alignment horizontal="left" vertical="center"/>
    </xf>
    <xf numFmtId="0" fontId="31" fillId="0" borderId="44" xfId="0" applyFont="1" applyBorder="1" applyAlignment="1">
      <alignment horizontal="left"/>
    </xf>
    <xf numFmtId="0" fontId="31" fillId="0" borderId="45" xfId="0" applyFont="1" applyBorder="1" applyAlignment="1">
      <alignment horizontal="left"/>
    </xf>
    <xf numFmtId="0" fontId="0" fillId="0" borderId="46" xfId="0" applyBorder="1" applyAlignment="1">
      <alignment horizontal="right"/>
    </xf>
    <xf numFmtId="0" fontId="0" fillId="0" borderId="0" xfId="0" applyAlignment="1">
      <alignment horizontal="right"/>
    </xf>
    <xf numFmtId="0" fontId="2" fillId="0" borderId="2" xfId="0" applyFont="1" applyBorder="1" applyAlignment="1"/>
    <xf numFmtId="0" fontId="5" fillId="0" borderId="2" xfId="0" applyFont="1" applyBorder="1" applyAlignment="1">
      <alignment horizontal="right" vertical="top"/>
    </xf>
    <xf numFmtId="0" fontId="8" fillId="0" borderId="4" xfId="0" applyFont="1" applyBorder="1" applyAlignment="1">
      <alignment vertical="top" wrapText="1"/>
    </xf>
    <xf numFmtId="0" fontId="8" fillId="0" borderId="0" xfId="0" applyFont="1" applyAlignment="1">
      <alignment vertical="top" wrapText="1"/>
    </xf>
    <xf numFmtId="0" fontId="2" fillId="0" borderId="0" xfId="0" applyFont="1" applyAlignment="1">
      <alignment vertical="top" wrapText="1"/>
    </xf>
    <xf numFmtId="0" fontId="2" fillId="0" borderId="1" xfId="0" applyFont="1" applyBorder="1" applyAlignment="1">
      <alignment vertical="top" wrapText="1"/>
    </xf>
    <xf numFmtId="0" fontId="7" fillId="0" borderId="23"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4"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2" fillId="0" borderId="23" xfId="0" applyFont="1" applyBorder="1" applyAlignment="1">
      <alignment vertical="top"/>
    </xf>
    <xf numFmtId="0" fontId="2" fillId="0" borderId="41" xfId="0" applyFont="1" applyBorder="1" applyAlignment="1">
      <alignment vertical="top"/>
    </xf>
    <xf numFmtId="0" fontId="2" fillId="0" borderId="42" xfId="0" applyFont="1" applyBorder="1" applyAlignment="1">
      <alignment vertical="top"/>
    </xf>
    <xf numFmtId="0" fontId="2" fillId="0" borderId="2" xfId="0" applyFont="1" applyBorder="1" applyAlignment="1">
      <alignment vertical="top" wrapText="1"/>
    </xf>
    <xf numFmtId="0" fontId="0" fillId="0" borderId="2" xfId="0" applyBorder="1" applyAlignment="1">
      <alignment vertical="top" wrapText="1"/>
    </xf>
    <xf numFmtId="0" fontId="0" fillId="0" borderId="41" xfId="0" applyBorder="1" applyAlignment="1">
      <alignment vertical="top"/>
    </xf>
    <xf numFmtId="0" fontId="0" fillId="0" borderId="42" xfId="0" applyBorder="1" applyAlignment="1">
      <alignment vertical="top"/>
    </xf>
    <xf numFmtId="0" fontId="2" fillId="0" borderId="2" xfId="0" applyFont="1" applyBorder="1" applyAlignment="1">
      <alignment vertical="top"/>
    </xf>
    <xf numFmtId="0" fontId="4" fillId="0" borderId="51" xfId="0" applyFont="1" applyBorder="1" applyAlignment="1">
      <alignment horizontal="left" vertical="top"/>
    </xf>
    <xf numFmtId="0" fontId="0" fillId="0" borderId="51" xfId="0" applyBorder="1" applyAlignment="1"/>
    <xf numFmtId="0" fontId="9" fillId="0" borderId="37" xfId="0" applyFont="1" applyBorder="1" applyAlignment="1">
      <alignment horizontal="left" vertical="center" wrapText="1"/>
    </xf>
    <xf numFmtId="0" fontId="9" fillId="0" borderId="52" xfId="0" applyFont="1" applyBorder="1" applyAlignment="1">
      <alignment horizontal="left" vertical="center" wrapText="1"/>
    </xf>
    <xf numFmtId="0" fontId="22" fillId="0" borderId="23" xfId="0" applyFont="1" applyBorder="1" applyAlignment="1">
      <alignment horizontal="left" vertical="center"/>
    </xf>
    <xf numFmtId="0" fontId="22" fillId="0" borderId="41" xfId="0" applyFont="1" applyBorder="1" applyAlignment="1">
      <alignment horizontal="left" vertical="center"/>
    </xf>
    <xf numFmtId="0" fontId="22" fillId="0" borderId="42" xfId="0" applyFont="1" applyBorder="1" applyAlignment="1">
      <alignment horizontal="left" vertical="center"/>
    </xf>
    <xf numFmtId="0" fontId="29" fillId="0" borderId="0" xfId="0" applyFont="1" applyAlignment="1">
      <alignment horizontal="left" vertical="top" wrapText="1"/>
    </xf>
    <xf numFmtId="0" fontId="6" fillId="7" borderId="47" xfId="0" applyFont="1" applyFill="1" applyBorder="1" applyAlignment="1">
      <alignment horizontal="left" vertical="center"/>
    </xf>
    <xf numFmtId="0" fontId="6" fillId="7" borderId="48" xfId="0" applyFont="1" applyFill="1" applyBorder="1" applyAlignment="1">
      <alignment horizontal="left" vertical="center"/>
    </xf>
    <xf numFmtId="0" fontId="6" fillId="7" borderId="49" xfId="0" applyFont="1" applyFill="1" applyBorder="1" applyAlignment="1">
      <alignment horizontal="left" vertical="center"/>
    </xf>
    <xf numFmtId="0" fontId="9"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9" fillId="0" borderId="2" xfId="0" applyFont="1" applyBorder="1" applyAlignment="1">
      <alignment horizontal="left"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0" borderId="26" xfId="0" applyFont="1" applyBorder="1" applyAlignment="1">
      <alignment horizontal="left" vertical="center" wrapText="1"/>
    </xf>
    <xf numFmtId="0" fontId="6" fillId="7" borderId="17" xfId="0" applyFont="1" applyFill="1" applyBorder="1" applyAlignment="1">
      <alignment horizontal="left" vertical="center"/>
    </xf>
    <xf numFmtId="0" fontId="6" fillId="7" borderId="24" xfId="0" applyFont="1" applyFill="1" applyBorder="1" applyAlignment="1">
      <alignment horizontal="left" vertical="center"/>
    </xf>
    <xf numFmtId="0" fontId="11" fillId="0" borderId="46" xfId="0" applyFont="1" applyBorder="1" applyAlignment="1">
      <alignment horizontal="center" vertical="center" wrapText="1"/>
    </xf>
    <xf numFmtId="0" fontId="9" fillId="0" borderId="2" xfId="0" applyFont="1" applyBorder="1" applyAlignment="1">
      <alignment horizontal="left" vertical="top" wrapText="1"/>
    </xf>
    <xf numFmtId="0" fontId="9" fillId="0" borderId="23" xfId="0" applyFont="1" applyBorder="1" applyAlignment="1">
      <alignment horizontal="left" vertical="top" wrapText="1"/>
    </xf>
    <xf numFmtId="0" fontId="6" fillId="7" borderId="54" xfId="0" applyFont="1" applyFill="1" applyBorder="1" applyAlignment="1">
      <alignment horizontal="left" vertical="center"/>
    </xf>
    <xf numFmtId="0" fontId="9" fillId="0" borderId="25" xfId="0" applyFont="1" applyBorder="1" applyAlignment="1">
      <alignment horizontal="left" vertical="top" wrapText="1"/>
    </xf>
    <xf numFmtId="0" fontId="32" fillId="0" borderId="23" xfId="0" applyFont="1" applyBorder="1" applyAlignment="1">
      <alignment horizontal="left" vertical="center"/>
    </xf>
    <xf numFmtId="0" fontId="32" fillId="0" borderId="41" xfId="0" applyFont="1" applyBorder="1" applyAlignment="1">
      <alignment horizontal="left" vertical="center"/>
    </xf>
    <xf numFmtId="0" fontId="32" fillId="0" borderId="42" xfId="0" applyFont="1" applyBorder="1" applyAlignment="1">
      <alignment horizontal="left" vertical="center"/>
    </xf>
    <xf numFmtId="0" fontId="9" fillId="0" borderId="12" xfId="0" applyFont="1" applyBorder="1" applyAlignment="1">
      <alignment horizontal="left" vertical="top" wrapText="1"/>
    </xf>
    <xf numFmtId="0" fontId="9" fillId="0" borderId="26" xfId="0" applyFont="1" applyBorder="1" applyAlignment="1">
      <alignment horizontal="left" vertical="top" wrapText="1"/>
    </xf>
  </cellXfs>
  <cellStyles count="2">
    <cellStyle name="Normal" xfId="0" builtinId="0"/>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9525</xdr:colOff>
      <xdr:row>23</xdr:row>
      <xdr:rowOff>28575</xdr:rowOff>
    </xdr:to>
    <xdr:pic>
      <xdr:nvPicPr>
        <xdr:cNvPr id="3" name="Picture 2">
          <a:extLst>
            <a:ext uri="{FF2B5EF4-FFF2-40B4-BE49-F238E27FC236}">
              <a16:creationId xmlns:a16="http://schemas.microsoft.com/office/drawing/2014/main" id="{89BD1C88-6833-4D67-8CDE-93BC1CA6455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00125"/>
          <a:ext cx="3057525" cy="2762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114300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d/AppData/Local/Packages/Microsoft.MicrosoftEdge_8wekyb3d8bbwe/TempState/Downloads/Clare%20Point%201-44,%20NW2%201TT%20(B31A8)(12.11.19)PH.xl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detail"/>
      <sheetName val="Premises summary"/>
      <sheetName val="FRA"/>
      <sheetName val="M-M"/>
      <sheetName val="Internal Survey"/>
      <sheetName val="Photographs"/>
      <sheetName val="ActionPlan"/>
      <sheetName val="Data"/>
      <sheetName val="EC admin"/>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
  <sheetViews>
    <sheetView showGridLines="0" tabSelected="1" zoomScaleNormal="100" workbookViewId="0">
      <selection activeCell="G3" sqref="G3"/>
    </sheetView>
  </sheetViews>
  <sheetFormatPr defaultRowHeight="12.75" x14ac:dyDescent="0.2"/>
  <cols>
    <col min="6" max="6" width="3.7109375" customWidth="1"/>
    <col min="9" max="16" width="8.28515625" customWidth="1"/>
    <col min="17" max="17" width="10.5703125" customWidth="1"/>
  </cols>
  <sheetData>
    <row r="1" spans="1:17" x14ac:dyDescent="0.2">
      <c r="A1" s="77" t="s">
        <v>0</v>
      </c>
      <c r="B1" s="77" t="s">
        <v>0</v>
      </c>
      <c r="O1" s="25"/>
      <c r="P1" s="74" t="s">
        <v>1</v>
      </c>
      <c r="Q1" s="75" t="s">
        <v>2</v>
      </c>
    </row>
    <row r="2" spans="1:17" ht="20.25" x14ac:dyDescent="0.3">
      <c r="A2" s="73"/>
      <c r="Q2" s="1"/>
    </row>
    <row r="3" spans="1:17" ht="20.25" x14ac:dyDescent="0.3">
      <c r="Q3" s="96" t="s">
        <v>3</v>
      </c>
    </row>
    <row r="4" spans="1:17" ht="12.75" customHeight="1" x14ac:dyDescent="0.2">
      <c r="Q4" s="97" t="s">
        <v>4</v>
      </c>
    </row>
    <row r="5" spans="1:17" x14ac:dyDescent="0.2">
      <c r="A5" s="118"/>
      <c r="B5" s="171"/>
      <c r="C5" s="171"/>
    </row>
    <row r="6" spans="1:17" ht="14.1" customHeight="1" x14ac:dyDescent="0.2">
      <c r="A6" s="172"/>
      <c r="B6" s="173"/>
      <c r="C6" s="173"/>
      <c r="D6" s="173"/>
      <c r="E6" s="174"/>
      <c r="G6" s="77" t="s">
        <v>5</v>
      </c>
      <c r="J6" s="182" t="s">
        <v>6</v>
      </c>
      <c r="K6" s="183"/>
      <c r="L6" s="184"/>
    </row>
    <row r="7" spans="1:17" ht="5.0999999999999996" customHeight="1" x14ac:dyDescent="0.2">
      <c r="A7" s="175"/>
      <c r="B7" s="176"/>
      <c r="C7" s="176"/>
      <c r="D7" s="176"/>
      <c r="E7" s="177"/>
    </row>
    <row r="8" spans="1:17" ht="14.1" customHeight="1" x14ac:dyDescent="0.2">
      <c r="A8" s="175"/>
      <c r="B8" s="176"/>
      <c r="C8" s="176"/>
      <c r="D8" s="176"/>
      <c r="E8" s="177"/>
      <c r="G8" s="95" t="s">
        <v>7</v>
      </c>
      <c r="J8" s="185">
        <v>43641</v>
      </c>
      <c r="K8" s="186"/>
      <c r="L8" s="187"/>
      <c r="M8" s="115"/>
    </row>
    <row r="9" spans="1:17" ht="5.0999999999999996" customHeight="1" x14ac:dyDescent="0.2">
      <c r="A9" s="175"/>
      <c r="B9" s="176"/>
      <c r="C9" s="176"/>
      <c r="D9" s="176"/>
      <c r="E9" s="177"/>
    </row>
    <row r="10" spans="1:17" ht="14.1" customHeight="1" x14ac:dyDescent="0.2">
      <c r="A10" s="175"/>
      <c r="B10" s="176"/>
      <c r="C10" s="176"/>
      <c r="D10" s="176"/>
      <c r="E10" s="177"/>
      <c r="G10" t="s">
        <v>8</v>
      </c>
      <c r="L10" s="159" t="s">
        <v>9</v>
      </c>
      <c r="M10" s="160"/>
      <c r="N10" s="160"/>
      <c r="O10" s="160"/>
      <c r="P10" s="160"/>
      <c r="Q10" s="161"/>
    </row>
    <row r="11" spans="1:17" x14ac:dyDescent="0.2">
      <c r="A11" s="175"/>
      <c r="B11" s="176"/>
      <c r="C11" s="176"/>
      <c r="D11" s="176"/>
      <c r="E11" s="177"/>
    </row>
    <row r="12" spans="1:17" ht="5.0999999999999996" customHeight="1" x14ac:dyDescent="0.2">
      <c r="A12" s="175"/>
      <c r="B12" s="176"/>
      <c r="C12" s="176"/>
      <c r="D12" s="176"/>
      <c r="E12" s="177"/>
    </row>
    <row r="13" spans="1:17" ht="14.1" customHeight="1" x14ac:dyDescent="0.2">
      <c r="A13" s="175"/>
      <c r="B13" s="176"/>
      <c r="C13" s="176"/>
      <c r="D13" s="176"/>
      <c r="E13" s="177"/>
      <c r="G13" t="s">
        <v>10</v>
      </c>
      <c r="J13" s="162" t="s">
        <v>11</v>
      </c>
      <c r="K13" s="163"/>
      <c r="L13" s="163"/>
      <c r="M13" s="163"/>
      <c r="N13" s="163"/>
      <c r="O13" s="163"/>
      <c r="P13" s="163"/>
      <c r="Q13" s="164"/>
    </row>
    <row r="14" spans="1:17" ht="14.1" customHeight="1" x14ac:dyDescent="0.2">
      <c r="A14" s="175"/>
      <c r="B14" s="176"/>
      <c r="C14" s="176"/>
      <c r="D14" s="176"/>
      <c r="E14" s="177"/>
      <c r="G14" s="181" t="s">
        <v>12</v>
      </c>
      <c r="H14" s="181"/>
      <c r="I14" s="2"/>
      <c r="J14" s="165"/>
      <c r="K14" s="166"/>
      <c r="L14" s="166"/>
      <c r="M14" s="166"/>
      <c r="N14" s="166"/>
      <c r="O14" s="166"/>
      <c r="P14" s="166"/>
      <c r="Q14" s="167"/>
    </row>
    <row r="15" spans="1:17" ht="14.1" customHeight="1" x14ac:dyDescent="0.2">
      <c r="A15" s="175"/>
      <c r="B15" s="176"/>
      <c r="C15" s="176"/>
      <c r="D15" s="176"/>
      <c r="E15" s="177"/>
      <c r="G15" s="181"/>
      <c r="H15" s="181"/>
      <c r="I15" s="2"/>
      <c r="J15" s="165"/>
      <c r="K15" s="166"/>
      <c r="L15" s="166"/>
      <c r="M15" s="166"/>
      <c r="N15" s="166"/>
      <c r="O15" s="166"/>
      <c r="P15" s="166"/>
      <c r="Q15" s="167"/>
    </row>
    <row r="16" spans="1:17" ht="14.1" customHeight="1" x14ac:dyDescent="0.2">
      <c r="A16" s="175"/>
      <c r="B16" s="176"/>
      <c r="C16" s="176"/>
      <c r="D16" s="176"/>
      <c r="E16" s="177"/>
      <c r="G16" s="181"/>
      <c r="H16" s="181"/>
      <c r="I16" s="2"/>
      <c r="J16" s="165"/>
      <c r="K16" s="166"/>
      <c r="L16" s="166"/>
      <c r="M16" s="166"/>
      <c r="N16" s="166"/>
      <c r="O16" s="166"/>
      <c r="P16" s="166"/>
      <c r="Q16" s="167"/>
    </row>
    <row r="17" spans="1:17" ht="14.1" customHeight="1" x14ac:dyDescent="0.2">
      <c r="A17" s="175"/>
      <c r="B17" s="176"/>
      <c r="C17" s="176"/>
      <c r="D17" s="176"/>
      <c r="E17" s="177"/>
      <c r="G17" s="181"/>
      <c r="H17" s="181"/>
      <c r="I17" s="2"/>
      <c r="J17" s="165"/>
      <c r="K17" s="166"/>
      <c r="L17" s="166"/>
      <c r="M17" s="166"/>
      <c r="N17" s="166"/>
      <c r="O17" s="166"/>
      <c r="P17" s="166"/>
      <c r="Q17" s="167"/>
    </row>
    <row r="18" spans="1:17" ht="14.1" customHeight="1" x14ac:dyDescent="0.2">
      <c r="A18" s="175"/>
      <c r="B18" s="176"/>
      <c r="C18" s="176"/>
      <c r="D18" s="176"/>
      <c r="E18" s="177"/>
      <c r="G18" s="181"/>
      <c r="H18" s="181"/>
      <c r="I18" s="2"/>
      <c r="J18" s="165"/>
      <c r="K18" s="166"/>
      <c r="L18" s="166"/>
      <c r="M18" s="166"/>
      <c r="N18" s="166"/>
      <c r="O18" s="166"/>
      <c r="P18" s="166"/>
      <c r="Q18" s="167"/>
    </row>
    <row r="19" spans="1:17" ht="14.1" customHeight="1" x14ac:dyDescent="0.2">
      <c r="A19" s="175"/>
      <c r="B19" s="176"/>
      <c r="C19" s="176"/>
      <c r="D19" s="176"/>
      <c r="E19" s="177"/>
      <c r="J19" s="165"/>
      <c r="K19" s="166"/>
      <c r="L19" s="166"/>
      <c r="M19" s="166"/>
      <c r="N19" s="166"/>
      <c r="O19" s="166"/>
      <c r="P19" s="166"/>
      <c r="Q19" s="167"/>
    </row>
    <row r="20" spans="1:17" ht="14.1" customHeight="1" x14ac:dyDescent="0.2">
      <c r="A20" s="175"/>
      <c r="B20" s="176"/>
      <c r="C20" s="176"/>
      <c r="D20" s="176"/>
      <c r="E20" s="177"/>
      <c r="J20" s="165"/>
      <c r="K20" s="166"/>
      <c r="L20" s="166"/>
      <c r="M20" s="166"/>
      <c r="N20" s="166"/>
      <c r="O20" s="166"/>
      <c r="P20" s="166"/>
      <c r="Q20" s="167"/>
    </row>
    <row r="21" spans="1:17" ht="14.1" customHeight="1" x14ac:dyDescent="0.2">
      <c r="A21" s="175"/>
      <c r="B21" s="176"/>
      <c r="C21" s="176"/>
      <c r="D21" s="176"/>
      <c r="E21" s="177"/>
      <c r="J21" s="165"/>
      <c r="K21" s="166"/>
      <c r="L21" s="166"/>
      <c r="M21" s="166"/>
      <c r="N21" s="166"/>
      <c r="O21" s="166"/>
      <c r="P21" s="166"/>
      <c r="Q21" s="167"/>
    </row>
    <row r="22" spans="1:17" ht="14.1" customHeight="1" x14ac:dyDescent="0.2">
      <c r="A22" s="175"/>
      <c r="B22" s="176"/>
      <c r="C22" s="176"/>
      <c r="D22" s="176"/>
      <c r="E22" s="177"/>
      <c r="J22" s="165"/>
      <c r="K22" s="166"/>
      <c r="L22" s="166"/>
      <c r="M22" s="166"/>
      <c r="N22" s="166"/>
      <c r="O22" s="166"/>
      <c r="P22" s="166"/>
      <c r="Q22" s="167"/>
    </row>
    <row r="23" spans="1:17" ht="14.1" customHeight="1" x14ac:dyDescent="0.2">
      <c r="A23" s="178"/>
      <c r="B23" s="179"/>
      <c r="C23" s="179"/>
      <c r="D23" s="179"/>
      <c r="E23" s="180"/>
      <c r="J23" s="168"/>
      <c r="K23" s="169"/>
      <c r="L23" s="169"/>
      <c r="M23" s="169"/>
      <c r="N23" s="169"/>
      <c r="O23" s="169"/>
      <c r="P23" s="169"/>
      <c r="Q23" s="170"/>
    </row>
    <row r="24" spans="1:17" ht="5.0999999999999996" customHeight="1" x14ac:dyDescent="0.2"/>
    <row r="25" spans="1:17" ht="14.1" customHeight="1" x14ac:dyDescent="0.2">
      <c r="A25" t="s">
        <v>13</v>
      </c>
      <c r="G25" t="s">
        <v>14</v>
      </c>
      <c r="L25" s="159" t="s">
        <v>15</v>
      </c>
      <c r="M25" s="160"/>
      <c r="N25" s="160"/>
      <c r="O25" s="160"/>
      <c r="P25" s="160"/>
      <c r="Q25" s="161"/>
    </row>
    <row r="26" spans="1:17" ht="5.0999999999999996" customHeight="1" x14ac:dyDescent="0.2">
      <c r="A26" s="149" t="str">
        <f ca="1">MID(CELL("filename",A1),FIND("[",CELL("filename",A1),1)+1,FIND("]",CELL("filename",A1),1)-FIND("[",CELL("filename",A1),1)-29)</f>
        <v>Whychcote Court 1-44, NW2 1TT (B31</v>
      </c>
      <c r="B26" s="150"/>
      <c r="C26" s="150"/>
      <c r="D26" s="150"/>
      <c r="E26" s="151"/>
    </row>
    <row r="27" spans="1:17" ht="14.1" customHeight="1" x14ac:dyDescent="0.2">
      <c r="A27" s="152"/>
      <c r="B27" s="153"/>
      <c r="C27" s="153"/>
      <c r="D27" s="153"/>
      <c r="E27" s="154"/>
      <c r="G27" t="s">
        <v>16</v>
      </c>
      <c r="M27" s="45" t="s">
        <v>17</v>
      </c>
    </row>
    <row r="28" spans="1:17" ht="14.1" customHeight="1" x14ac:dyDescent="0.2">
      <c r="A28" s="152"/>
      <c r="B28" s="153"/>
      <c r="C28" s="153"/>
      <c r="D28" s="153"/>
      <c r="E28" s="154"/>
      <c r="G28" t="s">
        <v>18</v>
      </c>
      <c r="I28" t="s">
        <v>19</v>
      </c>
      <c r="M28" s="159"/>
      <c r="N28" s="160"/>
      <c r="O28" s="160"/>
      <c r="P28" s="160"/>
      <c r="Q28" s="161"/>
    </row>
    <row r="29" spans="1:17" ht="14.1" customHeight="1" x14ac:dyDescent="0.2">
      <c r="A29" s="155"/>
      <c r="B29" s="156"/>
      <c r="C29" s="156"/>
      <c r="D29" s="156"/>
      <c r="E29" s="157"/>
      <c r="I29" t="s">
        <v>20</v>
      </c>
      <c r="M29" s="159"/>
      <c r="N29" s="160"/>
      <c r="O29" s="160"/>
      <c r="P29" s="160"/>
      <c r="Q29" s="161"/>
    </row>
    <row r="30" spans="1:17" ht="5.0999999999999996" customHeight="1" x14ac:dyDescent="0.2">
      <c r="A30" s="111"/>
    </row>
    <row r="31" spans="1:17" ht="14.1" customHeight="1" x14ac:dyDescent="0.2">
      <c r="A31" s="158"/>
      <c r="B31" s="158"/>
      <c r="C31" s="158"/>
      <c r="D31" s="158"/>
      <c r="E31" s="158"/>
      <c r="G31" t="s">
        <v>21</v>
      </c>
      <c r="J31" s="162" t="s">
        <v>22</v>
      </c>
      <c r="K31" s="163"/>
      <c r="L31" s="163"/>
      <c r="M31" s="163"/>
      <c r="N31" s="163"/>
      <c r="O31" s="163"/>
      <c r="P31" s="163"/>
      <c r="Q31" s="164"/>
    </row>
    <row r="32" spans="1:17" ht="14.1" customHeight="1" x14ac:dyDescent="0.2">
      <c r="A32" s="158"/>
      <c r="B32" s="158"/>
      <c r="C32" s="158"/>
      <c r="D32" s="158"/>
      <c r="E32" s="158"/>
      <c r="J32" s="165"/>
      <c r="K32" s="166"/>
      <c r="L32" s="166"/>
      <c r="M32" s="166"/>
      <c r="N32" s="166"/>
      <c r="O32" s="166"/>
      <c r="P32" s="166"/>
      <c r="Q32" s="167"/>
    </row>
    <row r="33" spans="1:17" ht="14.1" customHeight="1" x14ac:dyDescent="0.2">
      <c r="A33" s="158"/>
      <c r="B33" s="158"/>
      <c r="C33" s="158"/>
      <c r="D33" s="158"/>
      <c r="E33" s="158"/>
      <c r="J33" s="165"/>
      <c r="K33" s="166"/>
      <c r="L33" s="166"/>
      <c r="M33" s="166"/>
      <c r="N33" s="166"/>
      <c r="O33" s="166"/>
      <c r="P33" s="166"/>
      <c r="Q33" s="167"/>
    </row>
    <row r="34" spans="1:17" ht="14.1" customHeight="1" x14ac:dyDescent="0.2">
      <c r="A34" s="119" t="s">
        <v>23</v>
      </c>
      <c r="B34" s="116"/>
      <c r="C34" s="116"/>
      <c r="D34" s="116"/>
      <c r="E34" s="116"/>
      <c r="F34" s="117"/>
      <c r="G34" s="117"/>
      <c r="H34" s="116"/>
      <c r="J34" s="165"/>
      <c r="K34" s="166"/>
      <c r="L34" s="166"/>
      <c r="M34" s="166"/>
      <c r="N34" s="166"/>
      <c r="O34" s="166"/>
      <c r="P34" s="166"/>
      <c r="Q34" s="167"/>
    </row>
    <row r="35" spans="1:17" ht="14.1" customHeight="1" x14ac:dyDescent="0.2">
      <c r="A35" s="119" t="s">
        <v>24</v>
      </c>
      <c r="B35" s="116"/>
      <c r="C35" s="116"/>
      <c r="D35" s="116"/>
      <c r="E35" s="116"/>
      <c r="F35" s="116"/>
      <c r="G35" s="116"/>
      <c r="H35" s="116"/>
      <c r="J35" s="165"/>
      <c r="K35" s="166"/>
      <c r="L35" s="166"/>
      <c r="M35" s="166"/>
      <c r="N35" s="166"/>
      <c r="O35" s="166"/>
      <c r="P35" s="166"/>
      <c r="Q35" s="167"/>
    </row>
    <row r="36" spans="1:17" ht="14.1" customHeight="1" x14ac:dyDescent="0.2">
      <c r="A36" s="119" t="s">
        <v>25</v>
      </c>
      <c r="B36" s="116"/>
      <c r="C36" s="116"/>
      <c r="D36" s="116"/>
      <c r="E36" s="116"/>
      <c r="F36" s="116"/>
      <c r="G36" s="116"/>
      <c r="H36" s="116"/>
      <c r="J36" s="165"/>
      <c r="K36" s="166"/>
      <c r="L36" s="166"/>
      <c r="M36" s="166"/>
      <c r="N36" s="166"/>
      <c r="O36" s="166"/>
      <c r="P36" s="166"/>
      <c r="Q36" s="167"/>
    </row>
    <row r="37" spans="1:17" ht="14.1" customHeight="1" x14ac:dyDescent="0.2">
      <c r="A37" s="119" t="s">
        <v>26</v>
      </c>
      <c r="B37" s="116"/>
      <c r="C37" s="116"/>
      <c r="D37" s="116"/>
      <c r="E37" s="116"/>
      <c r="F37" s="116"/>
      <c r="G37" s="116"/>
      <c r="H37" s="116"/>
      <c r="J37" s="165"/>
      <c r="K37" s="166"/>
      <c r="L37" s="166"/>
      <c r="M37" s="166"/>
      <c r="N37" s="166"/>
      <c r="O37" s="166"/>
      <c r="P37" s="166"/>
      <c r="Q37" s="167"/>
    </row>
    <row r="38" spans="1:17" ht="14.1" customHeight="1" x14ac:dyDescent="0.2">
      <c r="A38" s="116"/>
      <c r="B38" s="116"/>
      <c r="C38" s="116"/>
      <c r="D38" s="116"/>
      <c r="E38" s="116"/>
      <c r="F38" s="116"/>
      <c r="G38" s="116"/>
      <c r="H38" s="116"/>
      <c r="J38" s="165"/>
      <c r="K38" s="166"/>
      <c r="L38" s="166"/>
      <c r="M38" s="166"/>
      <c r="N38" s="166"/>
      <c r="O38" s="166"/>
      <c r="P38" s="166"/>
      <c r="Q38" s="167"/>
    </row>
    <row r="39" spans="1:17" ht="14.1" customHeight="1" x14ac:dyDescent="0.2">
      <c r="J39" s="168"/>
      <c r="K39" s="169"/>
      <c r="L39" s="169"/>
      <c r="M39" s="169"/>
      <c r="N39" s="169"/>
      <c r="O39" s="169"/>
      <c r="P39" s="169"/>
      <c r="Q39" s="170"/>
    </row>
    <row r="43" spans="1:17" hidden="1" x14ac:dyDescent="0.2">
      <c r="A43" t="s">
        <v>27</v>
      </c>
    </row>
    <row r="44" spans="1:17" hidden="1" x14ac:dyDescent="0.2">
      <c r="A44" t="s">
        <v>17</v>
      </c>
    </row>
  </sheetData>
  <sheetProtection formatCells="0" formatRows="0" selectLockedCells="1"/>
  <mergeCells count="13">
    <mergeCell ref="B5:C5"/>
    <mergeCell ref="A6:E23"/>
    <mergeCell ref="J13:Q23"/>
    <mergeCell ref="G14:H18"/>
    <mergeCell ref="J6:L6"/>
    <mergeCell ref="J8:L8"/>
    <mergeCell ref="A26:E29"/>
    <mergeCell ref="A31:E33"/>
    <mergeCell ref="L25:Q25"/>
    <mergeCell ref="L10:Q10"/>
    <mergeCell ref="J31:Q39"/>
    <mergeCell ref="M28:Q28"/>
    <mergeCell ref="M29:Q29"/>
  </mergeCells>
  <phoneticPr fontId="2" type="noConversion"/>
  <dataValidations count="1">
    <dataValidation type="list" allowBlank="1" showInputMessage="1" showErrorMessage="1" sqref="M27" xr:uid="{00000000-0002-0000-0000-000000000000}">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5"/>
  <sheetViews>
    <sheetView showGridLines="0" showZeros="0" zoomScaleNormal="100" workbookViewId="0">
      <selection activeCell="S6" sqref="S6"/>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76" t="str">
        <f>'FRA-detail'!P1</f>
        <v>UPRN</v>
      </c>
      <c r="P1" s="76" t="str">
        <f>'FRA-detail'!Q1</f>
        <v>B31A7</v>
      </c>
    </row>
    <row r="2" spans="1:18" ht="15.95" customHeight="1" thickBot="1" x14ac:dyDescent="0.3">
      <c r="A2" s="13" t="s">
        <v>28</v>
      </c>
      <c r="B2" s="14"/>
      <c r="C2" s="188" t="str">
        <f ca="1">'FRA-detail'!A26</f>
        <v>Whychcote Court 1-44, NW2 1TT (B31</v>
      </c>
      <c r="D2" s="189"/>
      <c r="E2" s="189"/>
      <c r="F2" s="189"/>
      <c r="G2" s="189"/>
      <c r="H2" s="189"/>
      <c r="I2" s="189"/>
      <c r="J2" s="190"/>
      <c r="K2" s="191" t="s">
        <v>29</v>
      </c>
      <c r="L2" s="192"/>
      <c r="M2" s="192"/>
      <c r="N2" s="98">
        <f>'FRA-detail'!J8</f>
        <v>43641</v>
      </c>
      <c r="O2" s="5"/>
      <c r="P2" s="5"/>
    </row>
    <row r="4" spans="1:18" ht="15" customHeight="1" x14ac:dyDescent="0.2">
      <c r="A4" t="s">
        <v>30</v>
      </c>
      <c r="C4" s="199" t="s">
        <v>31</v>
      </c>
      <c r="D4" s="200"/>
      <c r="E4" s="200"/>
      <c r="F4" s="201"/>
      <c r="H4" s="6" t="s">
        <v>32</v>
      </c>
      <c r="I4" s="7"/>
      <c r="J4" s="7"/>
      <c r="K4" s="7"/>
      <c r="L4" s="7"/>
      <c r="M4" s="7"/>
      <c r="N4" s="7"/>
      <c r="O4" s="7"/>
      <c r="P4" s="8"/>
      <c r="R4" t="s">
        <v>33</v>
      </c>
    </row>
    <row r="5" spans="1:18" x14ac:dyDescent="0.2">
      <c r="C5" s="195" t="s">
        <v>34</v>
      </c>
      <c r="D5" s="195"/>
      <c r="E5" s="195"/>
      <c r="F5" s="195"/>
      <c r="H5" s="9"/>
      <c r="P5" s="10"/>
      <c r="R5" t="s">
        <v>35</v>
      </c>
    </row>
    <row r="6" spans="1:18" x14ac:dyDescent="0.2">
      <c r="C6" s="196"/>
      <c r="D6" s="196"/>
      <c r="E6" s="196"/>
      <c r="F6" s="196"/>
      <c r="H6" s="9"/>
      <c r="P6" s="10"/>
      <c r="R6" t="s">
        <v>31</v>
      </c>
    </row>
    <row r="7" spans="1:18" x14ac:dyDescent="0.2">
      <c r="A7" t="s">
        <v>36</v>
      </c>
      <c r="H7" s="9"/>
      <c r="P7" s="10"/>
      <c r="R7" t="s">
        <v>37</v>
      </c>
    </row>
    <row r="8" spans="1:18" ht="12.75" customHeight="1" x14ac:dyDescent="0.2">
      <c r="A8" s="162" t="s">
        <v>38</v>
      </c>
      <c r="B8" s="163"/>
      <c r="C8" s="163"/>
      <c r="D8" s="163"/>
      <c r="E8" s="163"/>
      <c r="F8" s="164"/>
      <c r="H8" s="9"/>
      <c r="P8" s="10"/>
      <c r="R8" t="s">
        <v>39</v>
      </c>
    </row>
    <row r="9" spans="1:18" x14ac:dyDescent="0.2">
      <c r="A9" s="165"/>
      <c r="B9" s="166"/>
      <c r="C9" s="166"/>
      <c r="D9" s="166"/>
      <c r="E9" s="166"/>
      <c r="F9" s="167"/>
      <c r="H9" s="9"/>
      <c r="P9" s="10"/>
    </row>
    <row r="10" spans="1:18" x14ac:dyDescent="0.2">
      <c r="A10" s="165"/>
      <c r="B10" s="166"/>
      <c r="C10" s="166"/>
      <c r="D10" s="166"/>
      <c r="E10" s="166"/>
      <c r="F10" s="167"/>
      <c r="H10" s="9"/>
      <c r="P10" s="10"/>
    </row>
    <row r="11" spans="1:18" x14ac:dyDescent="0.2">
      <c r="A11" s="168"/>
      <c r="B11" s="169"/>
      <c r="C11" s="169"/>
      <c r="D11" s="169"/>
      <c r="E11" s="169"/>
      <c r="F11" s="170"/>
      <c r="H11" s="9"/>
      <c r="P11" s="10"/>
    </row>
    <row r="12" spans="1:18" x14ac:dyDescent="0.2">
      <c r="H12" s="9"/>
      <c r="P12" s="10"/>
    </row>
    <row r="13" spans="1:18" x14ac:dyDescent="0.2">
      <c r="A13" t="s">
        <v>40</v>
      </c>
      <c r="H13" s="9"/>
      <c r="P13" s="10"/>
    </row>
    <row r="14" spans="1:18" ht="12.75" customHeight="1" x14ac:dyDescent="0.2">
      <c r="A14" s="162" t="s">
        <v>41</v>
      </c>
      <c r="B14" s="163"/>
      <c r="C14" s="163"/>
      <c r="D14" s="163"/>
      <c r="E14" s="163"/>
      <c r="F14" s="164"/>
      <c r="H14" s="11" t="s">
        <v>42</v>
      </c>
      <c r="I14" s="120"/>
      <c r="J14" s="197" t="s">
        <v>43</v>
      </c>
      <c r="K14" s="197"/>
      <c r="L14" s="197"/>
      <c r="M14" s="197"/>
      <c r="N14" s="197"/>
      <c r="O14" s="197"/>
      <c r="P14" s="198"/>
    </row>
    <row r="15" spans="1:18" x14ac:dyDescent="0.2">
      <c r="A15" s="165"/>
      <c r="B15" s="166"/>
      <c r="C15" s="166"/>
      <c r="D15" s="166"/>
      <c r="E15" s="166"/>
      <c r="F15" s="167"/>
      <c r="H15" s="11" t="s">
        <v>44</v>
      </c>
      <c r="I15" s="120"/>
      <c r="J15" s="197" t="s">
        <v>45</v>
      </c>
      <c r="K15" s="197"/>
      <c r="L15" s="197"/>
      <c r="M15" s="197"/>
      <c r="N15" s="197"/>
      <c r="O15" s="197"/>
      <c r="P15" s="198"/>
    </row>
    <row r="16" spans="1:18" x14ac:dyDescent="0.2">
      <c r="A16" s="165"/>
      <c r="B16" s="166"/>
      <c r="C16" s="166"/>
      <c r="D16" s="166"/>
      <c r="E16" s="166"/>
      <c r="F16" s="167"/>
      <c r="H16" s="11"/>
      <c r="I16" s="120"/>
      <c r="J16" s="197"/>
      <c r="K16" s="197"/>
      <c r="L16" s="197"/>
      <c r="M16" s="197"/>
      <c r="N16" s="197"/>
      <c r="O16" s="197"/>
      <c r="P16" s="198"/>
    </row>
    <row r="17" spans="1:16" x14ac:dyDescent="0.2">
      <c r="A17" s="165"/>
      <c r="B17" s="166"/>
      <c r="C17" s="166"/>
      <c r="D17" s="166"/>
      <c r="E17" s="166"/>
      <c r="F17" s="167"/>
      <c r="H17" s="11" t="s">
        <v>46</v>
      </c>
      <c r="I17" s="120"/>
      <c r="J17" s="197" t="s">
        <v>47</v>
      </c>
      <c r="K17" s="197"/>
      <c r="L17" s="197"/>
      <c r="M17" s="197"/>
      <c r="N17" s="197"/>
      <c r="O17" s="197"/>
      <c r="P17" s="198"/>
    </row>
    <row r="18" spans="1:16" x14ac:dyDescent="0.2">
      <c r="A18" s="165"/>
      <c r="B18" s="166"/>
      <c r="C18" s="166"/>
      <c r="D18" s="166"/>
      <c r="E18" s="166"/>
      <c r="F18" s="167"/>
      <c r="H18" s="12"/>
      <c r="I18" s="120"/>
      <c r="J18" s="197"/>
      <c r="K18" s="197"/>
      <c r="L18" s="197"/>
      <c r="M18" s="197"/>
      <c r="N18" s="197"/>
      <c r="O18" s="197"/>
      <c r="P18" s="198"/>
    </row>
    <row r="19" spans="1:16" x14ac:dyDescent="0.2">
      <c r="A19" s="168"/>
      <c r="B19" s="169"/>
      <c r="C19" s="169"/>
      <c r="D19" s="169"/>
      <c r="E19" s="169"/>
      <c r="F19" s="170"/>
      <c r="H19" s="11" t="s">
        <v>48</v>
      </c>
      <c r="I19" s="120"/>
      <c r="J19" s="197" t="s">
        <v>49</v>
      </c>
      <c r="K19" s="197"/>
      <c r="L19" s="197"/>
      <c r="M19" s="197"/>
      <c r="N19" s="197"/>
      <c r="O19" s="197"/>
      <c r="P19" s="198"/>
    </row>
    <row r="20" spans="1:16" x14ac:dyDescent="0.2">
      <c r="H20" s="12"/>
      <c r="I20" s="120"/>
      <c r="J20" s="197"/>
      <c r="K20" s="197"/>
      <c r="L20" s="197"/>
      <c r="M20" s="197"/>
      <c r="N20" s="197"/>
      <c r="O20" s="197"/>
      <c r="P20" s="198"/>
    </row>
    <row r="21" spans="1:16" x14ac:dyDescent="0.2">
      <c r="A21" t="s">
        <v>50</v>
      </c>
      <c r="H21" s="11" t="s">
        <v>51</v>
      </c>
      <c r="I21" s="120"/>
      <c r="J21" s="197" t="s">
        <v>52</v>
      </c>
      <c r="K21" s="197"/>
      <c r="L21" s="197"/>
      <c r="M21" s="197"/>
      <c r="N21" s="197"/>
      <c r="O21" s="197"/>
      <c r="P21" s="198"/>
    </row>
    <row r="22" spans="1:16" ht="12.75" customHeight="1" x14ac:dyDescent="0.2">
      <c r="A22" s="162" t="s">
        <v>53</v>
      </c>
      <c r="B22" s="163"/>
      <c r="C22" s="163"/>
      <c r="D22" s="163"/>
      <c r="E22" s="163"/>
      <c r="F22" s="164"/>
      <c r="H22" s="12"/>
      <c r="I22" s="120"/>
      <c r="J22" s="197"/>
      <c r="K22" s="197"/>
      <c r="L22" s="197"/>
      <c r="M22" s="197"/>
      <c r="N22" s="197"/>
      <c r="O22" s="197"/>
      <c r="P22" s="198"/>
    </row>
    <row r="23" spans="1:16" x14ac:dyDescent="0.2">
      <c r="A23" s="165"/>
      <c r="B23" s="166"/>
      <c r="C23" s="166"/>
      <c r="D23" s="166"/>
      <c r="E23" s="166"/>
      <c r="F23" s="167"/>
      <c r="H23" s="11" t="s">
        <v>54</v>
      </c>
      <c r="I23" s="120"/>
      <c r="J23" s="120" t="s">
        <v>55</v>
      </c>
      <c r="K23" s="120"/>
      <c r="L23" s="120"/>
      <c r="M23" s="120"/>
      <c r="N23" s="120"/>
      <c r="O23" s="120"/>
      <c r="P23" s="121"/>
    </row>
    <row r="24" spans="1:16" x14ac:dyDescent="0.2">
      <c r="A24" s="165"/>
      <c r="B24" s="166"/>
      <c r="C24" s="166"/>
      <c r="D24" s="166"/>
      <c r="E24" s="166"/>
      <c r="F24" s="167"/>
      <c r="H24" s="122"/>
      <c r="I24" s="123"/>
      <c r="J24" s="123"/>
      <c r="K24" s="123"/>
      <c r="L24" s="123"/>
      <c r="M24" s="123"/>
      <c r="N24" s="123"/>
      <c r="O24" s="123"/>
      <c r="P24" s="124"/>
    </row>
    <row r="25" spans="1:16" x14ac:dyDescent="0.2">
      <c r="A25" s="165"/>
      <c r="B25" s="166"/>
      <c r="C25" s="166"/>
      <c r="D25" s="166"/>
      <c r="E25" s="166"/>
      <c r="F25" s="167"/>
      <c r="H25" s="3" t="s">
        <v>56</v>
      </c>
      <c r="I25" s="4"/>
      <c r="J25" s="202" t="s">
        <v>57</v>
      </c>
      <c r="K25" s="203"/>
      <c r="L25" s="203"/>
      <c r="M25" s="203"/>
      <c r="N25" s="203"/>
      <c r="O25" s="203"/>
      <c r="P25" s="204"/>
    </row>
    <row r="26" spans="1:16" x14ac:dyDescent="0.2">
      <c r="A26" s="165"/>
      <c r="B26" s="166"/>
      <c r="C26" s="166"/>
      <c r="D26" s="166"/>
      <c r="E26" s="166"/>
      <c r="F26" s="167"/>
      <c r="H26" s="147" t="s">
        <v>33</v>
      </c>
      <c r="I26" s="193"/>
      <c r="J26" s="207" t="s">
        <v>58</v>
      </c>
      <c r="K26" s="208"/>
      <c r="L26" s="208"/>
      <c r="M26" s="208"/>
      <c r="N26" s="208"/>
      <c r="O26" s="208"/>
      <c r="P26" s="209"/>
    </row>
    <row r="27" spans="1:16" x14ac:dyDescent="0.2">
      <c r="A27" s="168"/>
      <c r="B27" s="169"/>
      <c r="C27" s="169"/>
      <c r="D27" s="169"/>
      <c r="E27" s="169"/>
      <c r="F27" s="170"/>
      <c r="H27" s="194" t="s">
        <v>35</v>
      </c>
      <c r="I27" s="193"/>
      <c r="J27" s="210" t="s">
        <v>59</v>
      </c>
      <c r="K27" s="210"/>
      <c r="L27" s="210"/>
      <c r="M27" s="210"/>
      <c r="N27" s="210"/>
      <c r="O27" s="210"/>
      <c r="P27" s="210"/>
    </row>
    <row r="28" spans="1:16" x14ac:dyDescent="0.2">
      <c r="A28" s="46"/>
      <c r="B28" s="46"/>
      <c r="C28" s="46"/>
      <c r="D28" s="46"/>
      <c r="E28" s="46"/>
      <c r="F28" s="46"/>
      <c r="H28" s="194"/>
      <c r="I28" s="193"/>
      <c r="J28" s="210"/>
      <c r="K28" s="210"/>
      <c r="L28" s="210"/>
      <c r="M28" s="210"/>
      <c r="N28" s="210"/>
      <c r="O28" s="210"/>
      <c r="P28" s="210"/>
    </row>
    <row r="29" spans="1:16" x14ac:dyDescent="0.2">
      <c r="A29" t="s">
        <v>60</v>
      </c>
      <c r="H29" s="194" t="s">
        <v>31</v>
      </c>
      <c r="I29" s="193"/>
      <c r="J29" s="210" t="s">
        <v>61</v>
      </c>
      <c r="K29" s="210"/>
      <c r="L29" s="210"/>
      <c r="M29" s="210"/>
      <c r="N29" s="210"/>
      <c r="O29" s="210"/>
      <c r="P29" s="210"/>
    </row>
    <row r="30" spans="1:16" ht="12.75" customHeight="1" x14ac:dyDescent="0.2">
      <c r="A30" s="162" t="s">
        <v>62</v>
      </c>
      <c r="B30" s="163"/>
      <c r="C30" s="163"/>
      <c r="D30" s="163"/>
      <c r="E30" s="163"/>
      <c r="F30" s="164"/>
      <c r="H30" s="194"/>
      <c r="I30" s="193"/>
      <c r="J30" s="210"/>
      <c r="K30" s="210"/>
      <c r="L30" s="210"/>
      <c r="M30" s="210"/>
      <c r="N30" s="210"/>
      <c r="O30" s="210"/>
      <c r="P30" s="210"/>
    </row>
    <row r="31" spans="1:16" ht="12.75" customHeight="1" x14ac:dyDescent="0.2">
      <c r="A31" s="165"/>
      <c r="B31" s="166"/>
      <c r="C31" s="166"/>
      <c r="D31" s="166"/>
      <c r="E31" s="166"/>
      <c r="F31" s="167"/>
      <c r="H31" s="194"/>
      <c r="I31" s="193"/>
      <c r="J31" s="210"/>
      <c r="K31" s="210"/>
      <c r="L31" s="210"/>
      <c r="M31" s="210"/>
      <c r="N31" s="210"/>
      <c r="O31" s="210"/>
      <c r="P31" s="210"/>
    </row>
    <row r="32" spans="1:16" x14ac:dyDescent="0.2">
      <c r="A32" s="165"/>
      <c r="B32" s="166"/>
      <c r="C32" s="166"/>
      <c r="D32" s="166"/>
      <c r="E32" s="166"/>
      <c r="F32" s="167"/>
      <c r="H32" s="194"/>
      <c r="I32" s="193"/>
      <c r="J32" s="210"/>
      <c r="K32" s="210"/>
      <c r="L32" s="210"/>
      <c r="M32" s="210"/>
      <c r="N32" s="210"/>
      <c r="O32" s="210"/>
      <c r="P32" s="210"/>
    </row>
    <row r="33" spans="1:16" x14ac:dyDescent="0.2">
      <c r="A33" s="168"/>
      <c r="B33" s="169"/>
      <c r="C33" s="169"/>
      <c r="D33" s="169"/>
      <c r="E33" s="169"/>
      <c r="F33" s="170"/>
      <c r="H33" s="194"/>
      <c r="I33" s="193"/>
      <c r="J33" s="214"/>
      <c r="K33" s="214"/>
      <c r="L33" s="214"/>
      <c r="M33" s="214"/>
      <c r="N33" s="214"/>
      <c r="O33" s="214"/>
      <c r="P33" s="214"/>
    </row>
    <row r="34" spans="1:16" x14ac:dyDescent="0.2">
      <c r="A34" s="47"/>
      <c r="B34" s="47"/>
      <c r="C34" s="47"/>
      <c r="D34" s="47"/>
      <c r="E34" s="47"/>
      <c r="F34" s="47"/>
      <c r="H34" s="194" t="s">
        <v>37</v>
      </c>
      <c r="I34" s="193"/>
      <c r="J34" s="210" t="s">
        <v>63</v>
      </c>
      <c r="K34" s="211"/>
      <c r="L34" s="211"/>
      <c r="M34" s="211"/>
      <c r="N34" s="211"/>
      <c r="O34" s="211"/>
      <c r="P34" s="211"/>
    </row>
    <row r="35" spans="1:16" x14ac:dyDescent="0.2">
      <c r="A35" t="s">
        <v>64</v>
      </c>
      <c r="H35" s="205"/>
      <c r="I35" s="206"/>
      <c r="J35" s="211"/>
      <c r="K35" s="211"/>
      <c r="L35" s="211"/>
      <c r="M35" s="211"/>
      <c r="N35" s="211"/>
      <c r="O35" s="211"/>
      <c r="P35" s="211"/>
    </row>
    <row r="36" spans="1:16" ht="12.75" customHeight="1" x14ac:dyDescent="0.2">
      <c r="A36" s="162" t="s">
        <v>65</v>
      </c>
      <c r="B36" s="163"/>
      <c r="C36" s="163"/>
      <c r="D36" s="163"/>
      <c r="E36" s="163"/>
      <c r="F36" s="164"/>
      <c r="H36" s="205"/>
      <c r="I36" s="206"/>
      <c r="J36" s="211"/>
      <c r="K36" s="211"/>
      <c r="L36" s="211"/>
      <c r="M36" s="211"/>
      <c r="N36" s="211"/>
      <c r="O36" s="211"/>
      <c r="P36" s="211"/>
    </row>
    <row r="37" spans="1:16" x14ac:dyDescent="0.2">
      <c r="A37" s="165"/>
      <c r="B37" s="166"/>
      <c r="C37" s="166"/>
      <c r="D37" s="166"/>
      <c r="E37" s="166"/>
      <c r="F37" s="167"/>
      <c r="H37" s="147" t="s">
        <v>39</v>
      </c>
      <c r="I37" s="146"/>
      <c r="J37" s="207" t="s">
        <v>66</v>
      </c>
      <c r="K37" s="212"/>
      <c r="L37" s="212"/>
      <c r="M37" s="212"/>
      <c r="N37" s="212"/>
      <c r="O37" s="212"/>
      <c r="P37" s="213"/>
    </row>
    <row r="38" spans="1:16" x14ac:dyDescent="0.2">
      <c r="A38" s="165"/>
      <c r="B38" s="166"/>
      <c r="C38" s="166"/>
      <c r="D38" s="166"/>
      <c r="E38" s="166"/>
      <c r="F38" s="167"/>
    </row>
    <row r="39" spans="1:16" x14ac:dyDescent="0.2">
      <c r="A39" s="168"/>
      <c r="B39" s="169"/>
      <c r="C39" s="169"/>
      <c r="D39" s="169"/>
      <c r="E39" s="169"/>
      <c r="F39" s="170"/>
    </row>
    <row r="40" spans="1:16" x14ac:dyDescent="0.2">
      <c r="A40" s="145"/>
      <c r="B40" s="145"/>
      <c r="C40" s="145"/>
      <c r="D40" s="145"/>
      <c r="E40" s="145"/>
      <c r="F40" s="145"/>
    </row>
    <row r="41" spans="1:16" x14ac:dyDescent="0.2">
      <c r="A41" t="s">
        <v>67</v>
      </c>
    </row>
    <row r="42" spans="1:16" x14ac:dyDescent="0.2">
      <c r="A42" s="162" t="s">
        <v>68</v>
      </c>
      <c r="B42" s="163"/>
      <c r="C42" s="163"/>
      <c r="D42" s="163"/>
      <c r="E42" s="163"/>
      <c r="F42" s="164"/>
    </row>
    <row r="43" spans="1:16" x14ac:dyDescent="0.2">
      <c r="A43" s="165"/>
      <c r="B43" s="166"/>
      <c r="C43" s="166"/>
      <c r="D43" s="166"/>
      <c r="E43" s="166"/>
      <c r="F43" s="167"/>
    </row>
    <row r="44" spans="1:16" x14ac:dyDescent="0.2">
      <c r="A44" s="165"/>
      <c r="B44" s="166"/>
      <c r="C44" s="166"/>
      <c r="D44" s="166"/>
      <c r="E44" s="166"/>
      <c r="F44" s="167"/>
    </row>
    <row r="45" spans="1:16" x14ac:dyDescent="0.2">
      <c r="A45" s="168"/>
      <c r="B45" s="169"/>
      <c r="C45" s="169"/>
      <c r="D45" s="169"/>
      <c r="E45" s="169"/>
      <c r="F45" s="170"/>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xr:uid="{00000000-0002-0000-0100-000000000000}">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07"/>
  <sheetViews>
    <sheetView showGridLines="0" zoomScaleNormal="100" workbookViewId="0">
      <selection activeCell="H3" sqref="H3"/>
    </sheetView>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87" t="s">
        <v>69</v>
      </c>
      <c r="B1" s="88" t="s">
        <v>70</v>
      </c>
      <c r="C1" s="223" t="s">
        <v>71</v>
      </c>
      <c r="D1" s="224"/>
      <c r="E1" s="225"/>
      <c r="F1" s="89" t="s">
        <v>72</v>
      </c>
      <c r="G1" s="86"/>
      <c r="H1" s="76" t="str">
        <f>'FRA-detail'!P1</f>
        <v>UPRN</v>
      </c>
      <c r="I1" s="76" t="str">
        <f>'FRA-detail'!Q1</f>
        <v>B31A7</v>
      </c>
    </row>
    <row r="2" spans="1:12" ht="24" customHeight="1" x14ac:dyDescent="0.2">
      <c r="A2" s="90" t="s">
        <v>73</v>
      </c>
      <c r="B2" s="16" t="s">
        <v>74</v>
      </c>
      <c r="C2" s="226" t="s">
        <v>75</v>
      </c>
      <c r="D2" s="227"/>
      <c r="E2" s="228"/>
      <c r="F2" s="82" t="s">
        <v>76</v>
      </c>
      <c r="G2" s="77"/>
      <c r="K2" t="s">
        <v>27</v>
      </c>
      <c r="L2" t="s">
        <v>77</v>
      </c>
    </row>
    <row r="3" spans="1:12" ht="48" x14ac:dyDescent="0.2">
      <c r="A3" s="90" t="s">
        <v>78</v>
      </c>
      <c r="B3" s="80" t="s">
        <v>79</v>
      </c>
      <c r="C3" s="229" t="s">
        <v>80</v>
      </c>
      <c r="D3" s="229"/>
      <c r="E3" s="230"/>
      <c r="F3" s="82" t="s">
        <v>76</v>
      </c>
      <c r="G3" s="77"/>
      <c r="K3" t="s">
        <v>17</v>
      </c>
      <c r="L3" t="s">
        <v>81</v>
      </c>
    </row>
    <row r="4" spans="1:12" ht="36" x14ac:dyDescent="0.2">
      <c r="A4" s="90" t="s">
        <v>82</v>
      </c>
      <c r="B4" s="81" t="s">
        <v>83</v>
      </c>
      <c r="C4" s="229" t="s">
        <v>84</v>
      </c>
      <c r="D4" s="229"/>
      <c r="E4" s="230"/>
      <c r="F4" s="83" t="s">
        <v>37</v>
      </c>
      <c r="K4" s="77" t="s">
        <v>85</v>
      </c>
      <c r="L4" t="s">
        <v>86</v>
      </c>
    </row>
    <row r="5" spans="1:12" ht="48" x14ac:dyDescent="0.2">
      <c r="A5" s="90" t="s">
        <v>87</v>
      </c>
      <c r="B5" s="16" t="s">
        <v>88</v>
      </c>
      <c r="C5" s="229" t="s">
        <v>89</v>
      </c>
      <c r="D5" s="229"/>
      <c r="E5" s="230"/>
      <c r="F5" s="84" t="s">
        <v>31</v>
      </c>
      <c r="K5" s="77" t="s">
        <v>90</v>
      </c>
      <c r="L5" t="s">
        <v>91</v>
      </c>
    </row>
    <row r="6" spans="1:12" ht="36.75" thickBot="1" x14ac:dyDescent="0.25">
      <c r="A6" s="90" t="s">
        <v>92</v>
      </c>
      <c r="B6" s="80" t="s">
        <v>93</v>
      </c>
      <c r="C6" s="229" t="s">
        <v>94</v>
      </c>
      <c r="D6" s="229"/>
      <c r="E6" s="230"/>
      <c r="F6" s="85" t="s">
        <v>35</v>
      </c>
      <c r="L6" t="s">
        <v>95</v>
      </c>
    </row>
    <row r="7" spans="1:12" ht="26.1" customHeight="1" thickBot="1" x14ac:dyDescent="0.25">
      <c r="A7" s="91" t="s">
        <v>96</v>
      </c>
      <c r="B7" s="92" t="s">
        <v>97</v>
      </c>
      <c r="C7" s="217" t="s">
        <v>98</v>
      </c>
      <c r="D7" s="217"/>
      <c r="E7" s="218"/>
      <c r="F7" s="93" t="s">
        <v>99</v>
      </c>
      <c r="L7" t="s">
        <v>100</v>
      </c>
    </row>
    <row r="8" spans="1:12" ht="33" customHeight="1" x14ac:dyDescent="0.2">
      <c r="A8" s="20"/>
      <c r="B8" s="100" t="s">
        <v>101</v>
      </c>
      <c r="C8" s="21"/>
      <c r="D8" s="21"/>
    </row>
    <row r="9" spans="1:12" ht="45" customHeight="1" thickBot="1" x14ac:dyDescent="0.25">
      <c r="A9" s="20"/>
      <c r="B9" s="222" t="s">
        <v>102</v>
      </c>
      <c r="C9" s="222"/>
      <c r="D9" s="222"/>
      <c r="E9" s="222"/>
      <c r="F9" s="222"/>
    </row>
    <row r="10" spans="1:12" ht="18" customHeight="1" thickBot="1" x14ac:dyDescent="0.25">
      <c r="A10" s="107" t="s">
        <v>28</v>
      </c>
      <c r="B10" s="219" t="str">
        <f ca="1">'FRA-detail'!A26</f>
        <v>Whychcote Court 1-44, NW2 1TT (B31</v>
      </c>
      <c r="C10" s="220"/>
      <c r="D10" s="221"/>
      <c r="E10" s="106" t="s">
        <v>103</v>
      </c>
      <c r="F10" s="99">
        <f>'FRA-detail'!J8</f>
        <v>43641</v>
      </c>
    </row>
    <row r="11" spans="1:12" ht="9.9499999999999993" customHeight="1" thickBot="1" x14ac:dyDescent="0.25"/>
    <row r="12" spans="1:12" ht="24.75" thickBot="1" x14ac:dyDescent="0.25">
      <c r="A12" s="22" t="s">
        <v>104</v>
      </c>
      <c r="B12" s="23" t="s">
        <v>105</v>
      </c>
      <c r="C12" s="24" t="s">
        <v>106</v>
      </c>
      <c r="D12" s="34" t="s">
        <v>69</v>
      </c>
      <c r="E12" s="101" t="s">
        <v>107</v>
      </c>
      <c r="F12" s="102" t="s">
        <v>108</v>
      </c>
      <c r="G12" s="55" t="s">
        <v>109</v>
      </c>
      <c r="H12" s="55" t="s">
        <v>110</v>
      </c>
    </row>
    <row r="13" spans="1:12" x14ac:dyDescent="0.2">
      <c r="A13" s="215" t="s">
        <v>111</v>
      </c>
      <c r="B13" s="216"/>
      <c r="C13" s="216"/>
      <c r="D13" s="216"/>
      <c r="E13" s="216"/>
      <c r="I13">
        <v>0</v>
      </c>
    </row>
    <row r="14" spans="1:12" x14ac:dyDescent="0.2">
      <c r="A14" s="125">
        <v>1</v>
      </c>
      <c r="B14" s="126" t="s">
        <v>112</v>
      </c>
      <c r="C14" s="48" t="s">
        <v>27</v>
      </c>
      <c r="D14" s="48"/>
      <c r="E14" s="49"/>
      <c r="F14" s="49"/>
      <c r="G14" s="62"/>
      <c r="H14" s="69"/>
      <c r="I14">
        <f t="shared" ref="I14:I45" si="0">IF(ISBLANK(D14),I13,I13+1)</f>
        <v>0</v>
      </c>
    </row>
    <row r="15" spans="1:12" x14ac:dyDescent="0.2">
      <c r="A15" s="52">
        <v>1</v>
      </c>
      <c r="B15" s="127"/>
      <c r="C15" s="48"/>
      <c r="D15" s="48"/>
      <c r="E15" s="49"/>
      <c r="F15" s="49"/>
      <c r="G15" s="62"/>
      <c r="H15" s="69"/>
      <c r="I15">
        <f t="shared" si="0"/>
        <v>0</v>
      </c>
    </row>
    <row r="16" spans="1:12" x14ac:dyDescent="0.2">
      <c r="A16" s="125">
        <v>2</v>
      </c>
      <c r="B16" s="126" t="s">
        <v>113</v>
      </c>
      <c r="C16" s="48" t="s">
        <v>17</v>
      </c>
      <c r="D16" s="48" t="s">
        <v>78</v>
      </c>
      <c r="E16" s="49" t="s">
        <v>114</v>
      </c>
      <c r="F16" s="49"/>
      <c r="G16" s="62"/>
      <c r="H16" s="69"/>
      <c r="I16">
        <f t="shared" si="0"/>
        <v>1</v>
      </c>
    </row>
    <row r="17" spans="1:9" x14ac:dyDescent="0.2">
      <c r="A17" s="52">
        <v>2</v>
      </c>
      <c r="B17" s="127"/>
      <c r="C17" s="48"/>
      <c r="D17" s="48"/>
      <c r="E17" s="49"/>
      <c r="F17" s="49"/>
      <c r="G17" s="62"/>
      <c r="H17" s="69"/>
      <c r="I17">
        <f t="shared" si="0"/>
        <v>1</v>
      </c>
    </row>
    <row r="18" spans="1:9" x14ac:dyDescent="0.2">
      <c r="A18" s="128">
        <v>3</v>
      </c>
      <c r="B18" s="129" t="s">
        <v>115</v>
      </c>
      <c r="C18" s="48" t="s">
        <v>90</v>
      </c>
      <c r="D18" s="48"/>
      <c r="E18" s="49"/>
      <c r="F18" s="49"/>
      <c r="G18" s="62"/>
      <c r="H18" s="69"/>
      <c r="I18">
        <f t="shared" si="0"/>
        <v>1</v>
      </c>
    </row>
    <row r="19" spans="1:9" x14ac:dyDescent="0.2">
      <c r="A19" s="130" t="s">
        <v>116</v>
      </c>
      <c r="B19" s="131"/>
      <c r="C19" s="131"/>
      <c r="D19" s="131"/>
      <c r="E19" s="131"/>
      <c r="F19" s="131"/>
      <c r="G19" s="63"/>
      <c r="H19" s="63"/>
      <c r="I19">
        <f t="shared" si="0"/>
        <v>1</v>
      </c>
    </row>
    <row r="20" spans="1:9" x14ac:dyDescent="0.2">
      <c r="A20" s="125">
        <v>4</v>
      </c>
      <c r="B20" s="126" t="s">
        <v>117</v>
      </c>
      <c r="C20" s="48" t="s">
        <v>27</v>
      </c>
      <c r="D20" s="48"/>
      <c r="E20" s="144" t="s">
        <v>118</v>
      </c>
      <c r="F20" s="49"/>
      <c r="G20" s="48"/>
      <c r="H20" s="69"/>
      <c r="I20">
        <f t="shared" si="0"/>
        <v>1</v>
      </c>
    </row>
    <row r="21" spans="1:9" x14ac:dyDescent="0.2">
      <c r="A21" s="52">
        <v>4</v>
      </c>
      <c r="B21" s="127"/>
      <c r="C21" s="48"/>
      <c r="D21" s="48"/>
      <c r="E21" s="49"/>
      <c r="F21" s="49"/>
      <c r="G21" s="48"/>
      <c r="H21" s="69"/>
      <c r="I21">
        <f t="shared" si="0"/>
        <v>1</v>
      </c>
    </row>
    <row r="22" spans="1:9" ht="24" x14ac:dyDescent="0.2">
      <c r="A22" s="125">
        <v>5</v>
      </c>
      <c r="B22" s="126" t="s">
        <v>119</v>
      </c>
      <c r="C22" s="48" t="s">
        <v>17</v>
      </c>
      <c r="D22" s="48" t="s">
        <v>78</v>
      </c>
      <c r="E22" s="139" t="s">
        <v>120</v>
      </c>
      <c r="F22" s="49"/>
      <c r="G22" s="48"/>
      <c r="H22" s="69"/>
      <c r="I22">
        <f t="shared" si="0"/>
        <v>2</v>
      </c>
    </row>
    <row r="23" spans="1:9" x14ac:dyDescent="0.2">
      <c r="A23" s="52">
        <v>5</v>
      </c>
      <c r="B23" s="127"/>
      <c r="C23" s="48"/>
      <c r="D23" s="48"/>
      <c r="E23" s="49"/>
      <c r="F23" s="49"/>
      <c r="G23" s="48"/>
      <c r="H23" s="69"/>
      <c r="I23">
        <f t="shared" si="0"/>
        <v>2</v>
      </c>
    </row>
    <row r="24" spans="1:9" x14ac:dyDescent="0.2">
      <c r="A24" s="125">
        <v>6</v>
      </c>
      <c r="B24" s="126" t="s">
        <v>121</v>
      </c>
      <c r="C24" s="48" t="s">
        <v>27</v>
      </c>
      <c r="D24" s="48"/>
      <c r="E24" s="49" t="s">
        <v>122</v>
      </c>
      <c r="F24" s="49"/>
      <c r="G24" s="48"/>
      <c r="H24" s="69"/>
      <c r="I24">
        <f t="shared" si="0"/>
        <v>2</v>
      </c>
    </row>
    <row r="25" spans="1:9" x14ac:dyDescent="0.2">
      <c r="A25" s="52">
        <v>6</v>
      </c>
      <c r="B25" s="127"/>
      <c r="C25" s="48"/>
      <c r="D25" s="48"/>
      <c r="E25" s="49"/>
      <c r="F25" s="49"/>
      <c r="G25" s="48"/>
      <c r="H25" s="69"/>
      <c r="I25">
        <f t="shared" si="0"/>
        <v>2</v>
      </c>
    </row>
    <row r="26" spans="1:9" x14ac:dyDescent="0.2">
      <c r="A26" s="130" t="s">
        <v>123</v>
      </c>
      <c r="B26" s="131"/>
      <c r="C26" s="131"/>
      <c r="D26" s="131"/>
      <c r="E26" s="131"/>
      <c r="F26" s="131"/>
      <c r="G26" s="63"/>
      <c r="H26" s="63"/>
      <c r="I26">
        <f t="shared" si="0"/>
        <v>2</v>
      </c>
    </row>
    <row r="27" spans="1:9" x14ac:dyDescent="0.2">
      <c r="A27" s="125">
        <v>7</v>
      </c>
      <c r="B27" s="126" t="s">
        <v>124</v>
      </c>
      <c r="C27" s="48" t="s">
        <v>17</v>
      </c>
      <c r="D27" s="48"/>
      <c r="E27" s="49"/>
      <c r="F27" s="49"/>
      <c r="G27" s="48"/>
      <c r="H27" s="69"/>
      <c r="I27">
        <f t="shared" si="0"/>
        <v>2</v>
      </c>
    </row>
    <row r="28" spans="1:9" x14ac:dyDescent="0.2">
      <c r="A28" s="52">
        <v>7</v>
      </c>
      <c r="B28" s="127"/>
      <c r="C28" s="48"/>
      <c r="D28" s="48"/>
      <c r="E28" s="49"/>
      <c r="F28" s="49"/>
      <c r="G28" s="48"/>
      <c r="H28" s="69"/>
      <c r="I28">
        <f t="shared" si="0"/>
        <v>2</v>
      </c>
    </row>
    <row r="29" spans="1:9" x14ac:dyDescent="0.2">
      <c r="A29" s="130" t="s">
        <v>125</v>
      </c>
      <c r="B29" s="131"/>
      <c r="C29" s="131"/>
      <c r="D29" s="131"/>
      <c r="E29" s="131"/>
      <c r="F29" s="131"/>
      <c r="G29" s="63"/>
      <c r="H29" s="63"/>
      <c r="I29">
        <f t="shared" si="0"/>
        <v>2</v>
      </c>
    </row>
    <row r="30" spans="1:9" x14ac:dyDescent="0.2">
      <c r="A30" s="125">
        <v>8</v>
      </c>
      <c r="B30" s="71" t="s">
        <v>126</v>
      </c>
      <c r="C30" s="48" t="s">
        <v>27</v>
      </c>
      <c r="D30" s="48"/>
      <c r="E30" s="94" t="s">
        <v>127</v>
      </c>
      <c r="F30" s="49"/>
      <c r="G30" s="48"/>
      <c r="H30" s="69"/>
      <c r="I30">
        <f t="shared" si="0"/>
        <v>2</v>
      </c>
    </row>
    <row r="31" spans="1:9" x14ac:dyDescent="0.2">
      <c r="A31" s="52">
        <v>8</v>
      </c>
      <c r="B31" s="132"/>
      <c r="C31" s="48"/>
      <c r="D31" s="48"/>
      <c r="E31" s="49"/>
      <c r="F31" s="49"/>
      <c r="G31" s="48"/>
      <c r="H31" s="69"/>
      <c r="I31">
        <f t="shared" si="0"/>
        <v>2</v>
      </c>
    </row>
    <row r="32" spans="1:9" x14ac:dyDescent="0.2">
      <c r="A32" s="130" t="s">
        <v>128</v>
      </c>
      <c r="B32" s="131"/>
      <c r="C32" s="131"/>
      <c r="D32" s="131"/>
      <c r="E32" s="131"/>
      <c r="F32" s="131"/>
      <c r="G32" s="63"/>
      <c r="H32" s="63"/>
      <c r="I32">
        <f t="shared" si="0"/>
        <v>2</v>
      </c>
    </row>
    <row r="33" spans="1:9" ht="24" x14ac:dyDescent="0.2">
      <c r="A33" s="125">
        <v>9</v>
      </c>
      <c r="B33" s="126" t="s">
        <v>129</v>
      </c>
      <c r="C33" s="48" t="s">
        <v>27</v>
      </c>
      <c r="D33" s="48"/>
      <c r="E33" s="139" t="s">
        <v>130</v>
      </c>
      <c r="F33" s="49"/>
      <c r="G33" s="48"/>
      <c r="H33" s="69"/>
      <c r="I33">
        <f t="shared" si="0"/>
        <v>2</v>
      </c>
    </row>
    <row r="34" spans="1:9" x14ac:dyDescent="0.2">
      <c r="A34" s="52">
        <v>9</v>
      </c>
      <c r="B34" s="127"/>
      <c r="C34" s="48"/>
      <c r="D34" s="48"/>
      <c r="E34" s="49"/>
      <c r="F34" s="49"/>
      <c r="G34" s="48"/>
      <c r="H34" s="69"/>
      <c r="I34">
        <f t="shared" si="0"/>
        <v>2</v>
      </c>
    </row>
    <row r="35" spans="1:9" x14ac:dyDescent="0.2">
      <c r="A35" s="125">
        <v>10</v>
      </c>
      <c r="B35" s="126" t="s">
        <v>131</v>
      </c>
      <c r="C35" s="48" t="s">
        <v>27</v>
      </c>
      <c r="D35" s="48"/>
      <c r="E35" s="49"/>
      <c r="F35" s="49"/>
      <c r="G35" s="48"/>
      <c r="H35" s="69"/>
      <c r="I35">
        <f t="shared" si="0"/>
        <v>2</v>
      </c>
    </row>
    <row r="36" spans="1:9" x14ac:dyDescent="0.2">
      <c r="A36" s="52">
        <v>10</v>
      </c>
      <c r="B36" s="127"/>
      <c r="C36" s="48"/>
      <c r="D36" s="48"/>
      <c r="E36" s="49"/>
      <c r="F36" s="49"/>
      <c r="G36" s="48"/>
      <c r="H36" s="69"/>
      <c r="I36">
        <f t="shared" si="0"/>
        <v>2</v>
      </c>
    </row>
    <row r="37" spans="1:9" ht="36" x14ac:dyDescent="0.2">
      <c r="A37" s="125">
        <v>11</v>
      </c>
      <c r="B37" s="126" t="s">
        <v>132</v>
      </c>
      <c r="C37" s="48" t="s">
        <v>27</v>
      </c>
      <c r="D37" s="48"/>
      <c r="E37" s="49" t="s">
        <v>133</v>
      </c>
      <c r="F37" s="49"/>
      <c r="G37" s="48"/>
      <c r="H37" s="69"/>
      <c r="I37">
        <f t="shared" si="0"/>
        <v>2</v>
      </c>
    </row>
    <row r="38" spans="1:9" x14ac:dyDescent="0.2">
      <c r="A38" s="52">
        <v>11</v>
      </c>
      <c r="B38" s="127"/>
      <c r="C38" s="48"/>
      <c r="D38" s="48"/>
      <c r="E38" s="49"/>
      <c r="F38" s="49"/>
      <c r="G38" s="48"/>
      <c r="H38" s="69"/>
      <c r="I38">
        <f t="shared" si="0"/>
        <v>2</v>
      </c>
    </row>
    <row r="39" spans="1:9" x14ac:dyDescent="0.2">
      <c r="A39" s="125">
        <v>12</v>
      </c>
      <c r="B39" s="126" t="s">
        <v>134</v>
      </c>
      <c r="C39" s="48" t="s">
        <v>17</v>
      </c>
      <c r="D39" s="48" t="s">
        <v>78</v>
      </c>
      <c r="E39" s="49" t="s">
        <v>135</v>
      </c>
      <c r="F39" s="49"/>
      <c r="G39" s="48"/>
      <c r="H39" s="69"/>
      <c r="I39">
        <f t="shared" si="0"/>
        <v>3</v>
      </c>
    </row>
    <row r="40" spans="1:9" x14ac:dyDescent="0.2">
      <c r="A40" s="52">
        <v>12</v>
      </c>
      <c r="B40" s="127"/>
      <c r="C40" s="48"/>
      <c r="D40" s="48"/>
      <c r="E40" s="49"/>
      <c r="F40" s="49"/>
      <c r="G40" s="48"/>
      <c r="H40" s="69"/>
      <c r="I40">
        <f t="shared" si="0"/>
        <v>3</v>
      </c>
    </row>
    <row r="41" spans="1:9" ht="24.95" customHeight="1" x14ac:dyDescent="0.2">
      <c r="A41" s="125">
        <v>13</v>
      </c>
      <c r="B41" s="126" t="s">
        <v>136</v>
      </c>
      <c r="C41" s="48" t="s">
        <v>27</v>
      </c>
      <c r="D41" s="48"/>
      <c r="E41" s="49" t="s">
        <v>137</v>
      </c>
      <c r="F41" s="49"/>
      <c r="G41" s="48"/>
      <c r="H41" s="69"/>
      <c r="I41">
        <f t="shared" si="0"/>
        <v>3</v>
      </c>
    </row>
    <row r="42" spans="1:9" x14ac:dyDescent="0.2">
      <c r="A42" s="52">
        <v>13</v>
      </c>
      <c r="B42" s="127"/>
      <c r="C42" s="50"/>
      <c r="D42" s="48"/>
      <c r="E42" s="49"/>
      <c r="F42" s="49"/>
      <c r="G42" s="48"/>
      <c r="H42" s="69"/>
      <c r="I42">
        <f t="shared" si="0"/>
        <v>3</v>
      </c>
    </row>
    <row r="43" spans="1:9" ht="48" x14ac:dyDescent="0.2">
      <c r="A43" s="125">
        <v>14</v>
      </c>
      <c r="B43" s="104" t="s">
        <v>138</v>
      </c>
      <c r="C43" s="48" t="s">
        <v>17</v>
      </c>
      <c r="D43" s="48" t="s">
        <v>92</v>
      </c>
      <c r="E43" s="94" t="s">
        <v>139</v>
      </c>
      <c r="F43" s="49"/>
      <c r="G43" s="48"/>
      <c r="H43" s="69"/>
      <c r="I43">
        <f t="shared" si="0"/>
        <v>4</v>
      </c>
    </row>
    <row r="44" spans="1:9" hidden="1" x14ac:dyDescent="0.2">
      <c r="A44" s="51">
        <v>14</v>
      </c>
      <c r="B44" s="103"/>
      <c r="C44" s="48" t="s">
        <v>17</v>
      </c>
      <c r="D44" s="48"/>
      <c r="E44" s="140"/>
      <c r="F44" s="49"/>
      <c r="G44" s="48"/>
      <c r="H44" s="69"/>
      <c r="I44">
        <f t="shared" si="0"/>
        <v>4</v>
      </c>
    </row>
    <row r="45" spans="1:9" hidden="1" x14ac:dyDescent="0.2">
      <c r="A45" s="51">
        <v>14</v>
      </c>
      <c r="B45" s="103"/>
      <c r="C45" s="48"/>
      <c r="D45" s="48"/>
      <c r="E45" s="94"/>
      <c r="F45" s="49"/>
      <c r="G45" s="48"/>
      <c r="H45" s="69"/>
      <c r="I45">
        <f t="shared" si="0"/>
        <v>4</v>
      </c>
    </row>
    <row r="46" spans="1:9" hidden="1" x14ac:dyDescent="0.2">
      <c r="A46" s="51">
        <v>14</v>
      </c>
      <c r="B46" s="103"/>
      <c r="C46" s="48"/>
      <c r="D46" s="48"/>
      <c r="E46" s="94"/>
      <c r="F46" s="49"/>
      <c r="G46" s="48"/>
      <c r="H46" s="69"/>
      <c r="I46">
        <f t="shared" ref="I46:I77" si="1">IF(ISBLANK(D46),I45,I45+1)</f>
        <v>4</v>
      </c>
    </row>
    <row r="47" spans="1:9" ht="36" x14ac:dyDescent="0.2">
      <c r="A47" s="51">
        <v>14</v>
      </c>
      <c r="B47" s="103"/>
      <c r="C47" s="48" t="s">
        <v>17</v>
      </c>
      <c r="D47" s="48" t="s">
        <v>78</v>
      </c>
      <c r="E47" s="94" t="s">
        <v>140</v>
      </c>
      <c r="F47" s="49"/>
      <c r="G47" s="48"/>
      <c r="H47" s="69"/>
      <c r="I47">
        <f t="shared" si="1"/>
        <v>5</v>
      </c>
    </row>
    <row r="48" spans="1:9" ht="180" x14ac:dyDescent="0.2">
      <c r="A48" s="51">
        <v>14</v>
      </c>
      <c r="B48" s="103"/>
      <c r="C48" s="48" t="s">
        <v>17</v>
      </c>
      <c r="D48" s="48" t="s">
        <v>92</v>
      </c>
      <c r="E48" s="94" t="s">
        <v>141</v>
      </c>
      <c r="F48" s="49"/>
      <c r="G48" s="48"/>
      <c r="H48" s="69"/>
      <c r="I48">
        <f t="shared" si="1"/>
        <v>6</v>
      </c>
    </row>
    <row r="49" spans="1:9" ht="48" x14ac:dyDescent="0.2">
      <c r="A49" s="51">
        <v>14</v>
      </c>
      <c r="B49" s="103"/>
      <c r="C49" s="48" t="s">
        <v>17</v>
      </c>
      <c r="D49" s="48" t="s">
        <v>92</v>
      </c>
      <c r="E49" s="94" t="s">
        <v>142</v>
      </c>
      <c r="F49" s="49"/>
      <c r="G49" s="48"/>
      <c r="H49" s="69"/>
      <c r="I49">
        <f t="shared" si="1"/>
        <v>7</v>
      </c>
    </row>
    <row r="50" spans="1:9" ht="36" x14ac:dyDescent="0.2">
      <c r="A50" s="51">
        <v>14</v>
      </c>
      <c r="B50" s="103"/>
      <c r="C50" s="48" t="s">
        <v>17</v>
      </c>
      <c r="D50" s="48" t="s">
        <v>92</v>
      </c>
      <c r="E50" s="94" t="s">
        <v>143</v>
      </c>
      <c r="F50" s="49"/>
      <c r="G50" s="48"/>
      <c r="H50" s="69"/>
      <c r="I50">
        <f t="shared" si="1"/>
        <v>8</v>
      </c>
    </row>
    <row r="51" spans="1:9" ht="24" x14ac:dyDescent="0.2">
      <c r="A51" s="51">
        <v>14</v>
      </c>
      <c r="B51" s="103"/>
      <c r="C51" s="48" t="s">
        <v>17</v>
      </c>
      <c r="D51" s="48" t="s">
        <v>92</v>
      </c>
      <c r="E51" s="94" t="s">
        <v>144</v>
      </c>
      <c r="F51" s="49"/>
      <c r="G51" s="48"/>
      <c r="H51" s="69"/>
      <c r="I51">
        <f t="shared" si="1"/>
        <v>9</v>
      </c>
    </row>
    <row r="52" spans="1:9" hidden="1" x14ac:dyDescent="0.2">
      <c r="A52" s="52">
        <v>14</v>
      </c>
      <c r="B52" s="133"/>
      <c r="C52" s="48"/>
      <c r="D52" s="141"/>
      <c r="E52" s="142"/>
      <c r="F52" s="49"/>
      <c r="G52" s="48"/>
      <c r="H52" s="69"/>
      <c r="I52">
        <f t="shared" si="1"/>
        <v>9</v>
      </c>
    </row>
    <row r="53" spans="1:9" x14ac:dyDescent="0.2">
      <c r="A53" s="125">
        <v>15</v>
      </c>
      <c r="B53" s="126" t="s">
        <v>145</v>
      </c>
      <c r="C53" s="48" t="s">
        <v>90</v>
      </c>
      <c r="D53" s="48"/>
      <c r="E53" s="49"/>
      <c r="F53" s="49"/>
      <c r="G53" s="48"/>
      <c r="H53" s="69"/>
      <c r="I53">
        <f t="shared" si="1"/>
        <v>9</v>
      </c>
    </row>
    <row r="54" spans="1:9" x14ac:dyDescent="0.2">
      <c r="A54" s="52">
        <v>15</v>
      </c>
      <c r="B54" s="127"/>
      <c r="C54" s="48"/>
      <c r="D54" s="48"/>
      <c r="E54" s="49"/>
      <c r="F54" s="49"/>
      <c r="G54" s="48"/>
      <c r="H54" s="69"/>
      <c r="I54">
        <f t="shared" si="1"/>
        <v>9</v>
      </c>
    </row>
    <row r="55" spans="1:9" x14ac:dyDescent="0.2">
      <c r="A55" s="125">
        <v>16</v>
      </c>
      <c r="B55" s="126" t="s">
        <v>146</v>
      </c>
      <c r="C55" s="48" t="s">
        <v>27</v>
      </c>
      <c r="D55" s="48"/>
      <c r="E55" s="49" t="s">
        <v>147</v>
      </c>
      <c r="F55" s="49"/>
      <c r="G55" s="48"/>
      <c r="H55" s="69"/>
      <c r="I55">
        <f t="shared" si="1"/>
        <v>9</v>
      </c>
    </row>
    <row r="56" spans="1:9" x14ac:dyDescent="0.2">
      <c r="A56" s="52">
        <v>16</v>
      </c>
      <c r="B56" s="127"/>
      <c r="C56" s="48"/>
      <c r="D56" s="48"/>
      <c r="E56" s="49"/>
      <c r="F56" s="49"/>
      <c r="G56" s="48"/>
      <c r="H56" s="69"/>
      <c r="I56">
        <f t="shared" si="1"/>
        <v>9</v>
      </c>
    </row>
    <row r="57" spans="1:9" x14ac:dyDescent="0.2">
      <c r="A57" s="125">
        <v>17</v>
      </c>
      <c r="B57" s="126" t="s">
        <v>148</v>
      </c>
      <c r="C57" s="48" t="s">
        <v>90</v>
      </c>
      <c r="D57" s="48"/>
      <c r="E57" s="49"/>
      <c r="F57" s="49"/>
      <c r="G57" s="48"/>
      <c r="H57" s="69"/>
      <c r="I57">
        <f t="shared" si="1"/>
        <v>9</v>
      </c>
    </row>
    <row r="58" spans="1:9" x14ac:dyDescent="0.2">
      <c r="A58" s="52">
        <v>17</v>
      </c>
      <c r="B58" s="127"/>
      <c r="C58" s="48"/>
      <c r="D58" s="48"/>
      <c r="E58" s="49"/>
      <c r="F58" s="49"/>
      <c r="G58" s="48"/>
      <c r="H58" s="69"/>
      <c r="I58">
        <f t="shared" si="1"/>
        <v>9</v>
      </c>
    </row>
    <row r="59" spans="1:9" x14ac:dyDescent="0.2">
      <c r="A59" s="125">
        <v>18</v>
      </c>
      <c r="B59" s="126" t="s">
        <v>149</v>
      </c>
      <c r="C59" s="48" t="s">
        <v>27</v>
      </c>
      <c r="D59" s="48"/>
      <c r="E59" s="49"/>
      <c r="F59" s="49"/>
      <c r="G59" s="48"/>
      <c r="H59" s="69"/>
      <c r="I59">
        <f t="shared" si="1"/>
        <v>9</v>
      </c>
    </row>
    <row r="60" spans="1:9" x14ac:dyDescent="0.2">
      <c r="A60" s="52">
        <v>18</v>
      </c>
      <c r="B60" s="127"/>
      <c r="C60" s="48"/>
      <c r="D60" s="48"/>
      <c r="E60" s="49"/>
      <c r="F60" s="49"/>
      <c r="G60" s="48"/>
      <c r="H60" s="69"/>
      <c r="I60">
        <f t="shared" si="1"/>
        <v>9</v>
      </c>
    </row>
    <row r="61" spans="1:9" ht="72" x14ac:dyDescent="0.2">
      <c r="A61" s="125">
        <v>19</v>
      </c>
      <c r="B61" s="104" t="s">
        <v>150</v>
      </c>
      <c r="C61" s="48" t="s">
        <v>27</v>
      </c>
      <c r="D61" s="48"/>
      <c r="E61" s="94" t="s">
        <v>151</v>
      </c>
      <c r="F61" s="49"/>
      <c r="G61" s="48"/>
      <c r="H61" s="69"/>
      <c r="I61">
        <f t="shared" si="1"/>
        <v>9</v>
      </c>
    </row>
    <row r="62" spans="1:9" x14ac:dyDescent="0.2">
      <c r="A62" s="52">
        <v>19</v>
      </c>
      <c r="B62" s="133"/>
      <c r="C62" s="48"/>
      <c r="D62" s="48"/>
      <c r="E62" s="49"/>
      <c r="F62" s="49"/>
      <c r="G62" s="48"/>
      <c r="H62" s="69"/>
      <c r="I62">
        <f t="shared" si="1"/>
        <v>9</v>
      </c>
    </row>
    <row r="63" spans="1:9" x14ac:dyDescent="0.2">
      <c r="A63" s="130" t="s">
        <v>152</v>
      </c>
      <c r="B63" s="131"/>
      <c r="C63" s="131"/>
      <c r="D63" s="131"/>
      <c r="E63" s="131"/>
      <c r="F63" s="131"/>
      <c r="G63" s="63"/>
      <c r="H63" s="63"/>
      <c r="I63">
        <f t="shared" si="1"/>
        <v>9</v>
      </c>
    </row>
    <row r="64" spans="1:9" ht="156" x14ac:dyDescent="0.2">
      <c r="A64" s="125">
        <v>20</v>
      </c>
      <c r="B64" s="104" t="s">
        <v>153</v>
      </c>
      <c r="C64" s="48" t="s">
        <v>17</v>
      </c>
      <c r="D64" s="48" t="s">
        <v>92</v>
      </c>
      <c r="E64" s="143" t="s">
        <v>154</v>
      </c>
      <c r="F64" s="49"/>
      <c r="G64" s="48"/>
      <c r="H64" s="69"/>
      <c r="I64">
        <f t="shared" si="1"/>
        <v>10</v>
      </c>
    </row>
    <row r="65" spans="1:9" x14ac:dyDescent="0.2">
      <c r="A65" s="52">
        <v>20</v>
      </c>
      <c r="B65" s="133"/>
      <c r="C65" s="48"/>
      <c r="D65" s="48"/>
      <c r="E65" s="49"/>
      <c r="F65" s="49"/>
      <c r="G65" s="48"/>
      <c r="H65" s="69"/>
      <c r="I65">
        <f t="shared" si="1"/>
        <v>10</v>
      </c>
    </row>
    <row r="66" spans="1:9" x14ac:dyDescent="0.2">
      <c r="A66" s="125">
        <v>21</v>
      </c>
      <c r="B66" s="126" t="s">
        <v>155</v>
      </c>
      <c r="C66" s="48" t="s">
        <v>27</v>
      </c>
      <c r="D66" s="48"/>
      <c r="E66" s="143" t="s">
        <v>156</v>
      </c>
      <c r="F66" s="49"/>
      <c r="G66" s="48"/>
      <c r="H66" s="69"/>
      <c r="I66">
        <f t="shared" si="1"/>
        <v>10</v>
      </c>
    </row>
    <row r="67" spans="1:9" x14ac:dyDescent="0.2">
      <c r="A67" s="52">
        <v>21</v>
      </c>
      <c r="B67" s="127"/>
      <c r="C67" s="48"/>
      <c r="D67" s="48"/>
      <c r="E67" s="49"/>
      <c r="F67" s="49"/>
      <c r="G67" s="48"/>
      <c r="H67" s="69"/>
      <c r="I67">
        <f t="shared" si="1"/>
        <v>10</v>
      </c>
    </row>
    <row r="68" spans="1:9" x14ac:dyDescent="0.2">
      <c r="A68" s="130" t="s">
        <v>157</v>
      </c>
      <c r="B68" s="131"/>
      <c r="C68" s="131"/>
      <c r="D68" s="131"/>
      <c r="E68" s="131"/>
      <c r="F68" s="131"/>
      <c r="G68" s="64"/>
      <c r="H68" s="64"/>
      <c r="I68">
        <f t="shared" si="1"/>
        <v>10</v>
      </c>
    </row>
    <row r="69" spans="1:9" ht="36" x14ac:dyDescent="0.2">
      <c r="A69" s="125">
        <v>22</v>
      </c>
      <c r="B69" s="126" t="s">
        <v>158</v>
      </c>
      <c r="C69" s="50" t="s">
        <v>17</v>
      </c>
      <c r="D69" s="48" t="s">
        <v>78</v>
      </c>
      <c r="E69" s="143" t="s">
        <v>159</v>
      </c>
      <c r="F69" s="134"/>
      <c r="G69" s="48"/>
      <c r="H69" s="69"/>
      <c r="I69">
        <f t="shared" si="1"/>
        <v>11</v>
      </c>
    </row>
    <row r="70" spans="1:9" x14ac:dyDescent="0.2">
      <c r="A70" s="51">
        <v>22</v>
      </c>
      <c r="B70" s="135"/>
      <c r="C70" s="50"/>
      <c r="D70" s="57"/>
      <c r="E70" s="78"/>
      <c r="F70" s="134"/>
      <c r="G70" s="48"/>
      <c r="H70" s="69"/>
      <c r="I70">
        <f t="shared" si="1"/>
        <v>11</v>
      </c>
    </row>
    <row r="71" spans="1:9" hidden="1" x14ac:dyDescent="0.2">
      <c r="A71" s="51">
        <v>22</v>
      </c>
      <c r="B71" s="135"/>
      <c r="C71" s="50"/>
      <c r="D71" s="57"/>
      <c r="E71" s="78"/>
      <c r="F71" s="134"/>
      <c r="G71" s="48"/>
      <c r="H71" s="69"/>
      <c r="I71">
        <f t="shared" si="1"/>
        <v>11</v>
      </c>
    </row>
    <row r="72" spans="1:9" hidden="1" x14ac:dyDescent="0.2">
      <c r="A72" s="51">
        <v>22</v>
      </c>
      <c r="B72" s="135"/>
      <c r="C72" s="50"/>
      <c r="D72" s="57"/>
      <c r="E72" s="78"/>
      <c r="F72" s="134"/>
      <c r="G72" s="48"/>
      <c r="H72" s="69"/>
      <c r="I72">
        <f t="shared" si="1"/>
        <v>11</v>
      </c>
    </row>
    <row r="73" spans="1:9" hidden="1" x14ac:dyDescent="0.2">
      <c r="A73" s="51">
        <v>22</v>
      </c>
      <c r="B73" s="135"/>
      <c r="C73" s="50"/>
      <c r="D73" s="57"/>
      <c r="E73" s="78"/>
      <c r="F73" s="134"/>
      <c r="G73" s="48"/>
      <c r="H73" s="69"/>
      <c r="I73">
        <f t="shared" si="1"/>
        <v>11</v>
      </c>
    </row>
    <row r="74" spans="1:9" hidden="1" x14ac:dyDescent="0.2">
      <c r="A74" s="52">
        <v>22</v>
      </c>
      <c r="B74" s="127"/>
      <c r="C74" s="50"/>
      <c r="D74" s="57"/>
      <c r="E74" s="78"/>
      <c r="F74" s="134"/>
      <c r="G74" s="48"/>
      <c r="H74" s="69"/>
      <c r="I74">
        <f t="shared" si="1"/>
        <v>11</v>
      </c>
    </row>
    <row r="75" spans="1:9" x14ac:dyDescent="0.2">
      <c r="A75" s="125">
        <v>23</v>
      </c>
      <c r="B75" s="126" t="s">
        <v>160</v>
      </c>
      <c r="C75" s="48" t="s">
        <v>27</v>
      </c>
      <c r="D75" s="48"/>
      <c r="E75" s="58" t="s">
        <v>161</v>
      </c>
      <c r="F75" s="49"/>
      <c r="G75" s="48"/>
      <c r="H75" s="69"/>
      <c r="I75">
        <f t="shared" si="1"/>
        <v>11</v>
      </c>
    </row>
    <row r="76" spans="1:9" x14ac:dyDescent="0.2">
      <c r="A76" s="52">
        <v>23</v>
      </c>
      <c r="B76" s="127"/>
      <c r="C76" s="48"/>
      <c r="D76" s="48"/>
      <c r="E76" s="58"/>
      <c r="F76" s="49"/>
      <c r="G76" s="48"/>
      <c r="H76" s="69"/>
      <c r="I76">
        <f t="shared" si="1"/>
        <v>11</v>
      </c>
    </row>
    <row r="77" spans="1:9" x14ac:dyDescent="0.2">
      <c r="A77" s="130" t="s">
        <v>162</v>
      </c>
      <c r="B77" s="131"/>
      <c r="C77" s="131"/>
      <c r="D77" s="131"/>
      <c r="E77" s="131"/>
      <c r="F77" s="131"/>
      <c r="G77" s="64"/>
      <c r="H77" s="64"/>
      <c r="I77">
        <f t="shared" si="1"/>
        <v>11</v>
      </c>
    </row>
    <row r="78" spans="1:9" ht="48" x14ac:dyDescent="0.2">
      <c r="A78" s="125">
        <v>24</v>
      </c>
      <c r="B78" s="104" t="s">
        <v>163</v>
      </c>
      <c r="C78" s="48" t="s">
        <v>85</v>
      </c>
      <c r="D78" s="48" t="s">
        <v>92</v>
      </c>
      <c r="E78" s="139" t="s">
        <v>164</v>
      </c>
      <c r="F78" s="49"/>
      <c r="G78" s="48"/>
      <c r="H78" s="69"/>
      <c r="I78">
        <f t="shared" ref="I78:I107" si="2">IF(ISBLANK(D78),I77,I77+1)</f>
        <v>12</v>
      </c>
    </row>
    <row r="79" spans="1:9" x14ac:dyDescent="0.2">
      <c r="A79" s="52">
        <v>24</v>
      </c>
      <c r="B79" s="133"/>
      <c r="C79" s="48"/>
      <c r="D79" s="48"/>
      <c r="E79" s="59"/>
      <c r="F79" s="49"/>
      <c r="G79" s="48"/>
      <c r="H79" s="69"/>
      <c r="I79">
        <f t="shared" si="2"/>
        <v>12</v>
      </c>
    </row>
    <row r="80" spans="1:9" ht="36" x14ac:dyDescent="0.2">
      <c r="A80" s="125">
        <v>25</v>
      </c>
      <c r="B80" s="104" t="s">
        <v>165</v>
      </c>
      <c r="C80" s="48" t="s">
        <v>17</v>
      </c>
      <c r="D80" s="48"/>
      <c r="E80" s="59"/>
      <c r="F80" s="49"/>
      <c r="G80" s="48"/>
      <c r="H80" s="69"/>
      <c r="I80">
        <f t="shared" si="2"/>
        <v>12</v>
      </c>
    </row>
    <row r="81" spans="1:9" x14ac:dyDescent="0.2">
      <c r="A81" s="52">
        <v>25</v>
      </c>
      <c r="B81" s="133"/>
      <c r="C81" s="48"/>
      <c r="D81" s="57"/>
      <c r="E81" s="59"/>
      <c r="F81" s="49"/>
      <c r="G81" s="48"/>
      <c r="H81" s="69"/>
      <c r="I81">
        <f t="shared" si="2"/>
        <v>12</v>
      </c>
    </row>
    <row r="82" spans="1:9" ht="24" x14ac:dyDescent="0.2">
      <c r="A82" s="125">
        <v>26</v>
      </c>
      <c r="B82" s="126" t="s">
        <v>166</v>
      </c>
      <c r="C82" s="48" t="s">
        <v>85</v>
      </c>
      <c r="D82" s="48" t="s">
        <v>92</v>
      </c>
      <c r="E82" s="139" t="s">
        <v>167</v>
      </c>
      <c r="F82" s="60"/>
      <c r="G82" s="48"/>
      <c r="H82" s="69"/>
      <c r="I82">
        <f t="shared" si="2"/>
        <v>13</v>
      </c>
    </row>
    <row r="83" spans="1:9" ht="15" x14ac:dyDescent="0.2">
      <c r="A83" s="52">
        <v>26</v>
      </c>
      <c r="B83" s="127"/>
      <c r="C83" s="48"/>
      <c r="D83" s="57"/>
      <c r="E83" s="60"/>
      <c r="F83" s="60"/>
      <c r="G83" s="48"/>
      <c r="H83" s="69"/>
      <c r="I83">
        <f t="shared" si="2"/>
        <v>13</v>
      </c>
    </row>
    <row r="84" spans="1:9" x14ac:dyDescent="0.2">
      <c r="A84" s="130" t="s">
        <v>168</v>
      </c>
      <c r="B84" s="131"/>
      <c r="C84" s="131"/>
      <c r="D84" s="131"/>
      <c r="E84" s="131"/>
      <c r="F84" s="131"/>
      <c r="G84" s="64"/>
      <c r="H84" s="64"/>
      <c r="I84">
        <f t="shared" si="2"/>
        <v>13</v>
      </c>
    </row>
    <row r="85" spans="1:9" ht="60" x14ac:dyDescent="0.2">
      <c r="A85" s="125">
        <v>27</v>
      </c>
      <c r="B85" s="104" t="s">
        <v>169</v>
      </c>
      <c r="C85" s="48" t="s">
        <v>85</v>
      </c>
      <c r="D85" s="48" t="s">
        <v>92</v>
      </c>
      <c r="E85" s="49" t="s">
        <v>170</v>
      </c>
      <c r="F85" s="49"/>
      <c r="G85" s="48"/>
      <c r="H85" s="69"/>
      <c r="I85">
        <f t="shared" si="2"/>
        <v>14</v>
      </c>
    </row>
    <row r="86" spans="1:9" hidden="1" x14ac:dyDescent="0.2">
      <c r="A86" s="51">
        <v>27</v>
      </c>
      <c r="B86" s="103"/>
      <c r="C86" s="48"/>
      <c r="D86" s="48"/>
      <c r="E86" s="94"/>
      <c r="F86" s="49"/>
      <c r="G86" s="48"/>
      <c r="H86" s="69"/>
      <c r="I86">
        <f t="shared" si="2"/>
        <v>14</v>
      </c>
    </row>
    <row r="87" spans="1:9" hidden="1" x14ac:dyDescent="0.2">
      <c r="A87" s="51">
        <v>27</v>
      </c>
      <c r="B87" s="103"/>
      <c r="C87" s="48"/>
      <c r="D87" s="48"/>
      <c r="E87" s="49"/>
      <c r="F87" s="49"/>
      <c r="G87" s="48"/>
      <c r="H87" s="69"/>
      <c r="I87">
        <f t="shared" si="2"/>
        <v>14</v>
      </c>
    </row>
    <row r="88" spans="1:9" hidden="1" x14ac:dyDescent="0.2">
      <c r="A88" s="51">
        <v>27</v>
      </c>
      <c r="B88" s="103"/>
      <c r="C88" s="48"/>
      <c r="D88" s="48"/>
      <c r="E88" s="49"/>
      <c r="F88" s="49"/>
      <c r="G88" s="48"/>
      <c r="H88" s="69"/>
      <c r="I88">
        <f t="shared" si="2"/>
        <v>14</v>
      </c>
    </row>
    <row r="89" spans="1:9" hidden="1" x14ac:dyDescent="0.2">
      <c r="A89" s="52">
        <v>27</v>
      </c>
      <c r="B89" s="133"/>
      <c r="C89" s="48"/>
      <c r="D89" s="48"/>
      <c r="E89" s="49"/>
      <c r="F89" s="49"/>
      <c r="G89" s="48"/>
      <c r="H89" s="69"/>
      <c r="I89">
        <f t="shared" si="2"/>
        <v>14</v>
      </c>
    </row>
    <row r="90" spans="1:9" ht="24" x14ac:dyDescent="0.2">
      <c r="A90" s="125">
        <v>28</v>
      </c>
      <c r="B90" s="104" t="s">
        <v>171</v>
      </c>
      <c r="C90" s="48" t="s">
        <v>85</v>
      </c>
      <c r="D90" s="48" t="s">
        <v>78</v>
      </c>
      <c r="E90" s="49" t="s">
        <v>172</v>
      </c>
      <c r="F90" s="49"/>
      <c r="G90" s="48"/>
      <c r="H90" s="69"/>
      <c r="I90">
        <f t="shared" si="2"/>
        <v>15</v>
      </c>
    </row>
    <row r="91" spans="1:9" ht="36" x14ac:dyDescent="0.2">
      <c r="A91" s="52">
        <v>28</v>
      </c>
      <c r="B91" s="133"/>
      <c r="C91" s="48" t="s">
        <v>27</v>
      </c>
      <c r="D91" s="48"/>
      <c r="E91" s="49" t="s">
        <v>234</v>
      </c>
      <c r="F91" s="49"/>
      <c r="G91" s="48"/>
      <c r="H91" s="69"/>
      <c r="I91">
        <f t="shared" si="2"/>
        <v>15</v>
      </c>
    </row>
    <row r="92" spans="1:9" x14ac:dyDescent="0.2">
      <c r="A92" s="125">
        <v>29</v>
      </c>
      <c r="B92" s="126" t="s">
        <v>173</v>
      </c>
      <c r="C92" s="48" t="s">
        <v>90</v>
      </c>
      <c r="D92" s="48"/>
      <c r="E92" s="49"/>
      <c r="F92" s="49"/>
      <c r="G92" s="48"/>
      <c r="H92" s="69"/>
      <c r="I92">
        <f t="shared" si="2"/>
        <v>15</v>
      </c>
    </row>
    <row r="93" spans="1:9" x14ac:dyDescent="0.2">
      <c r="A93" s="52">
        <v>29</v>
      </c>
      <c r="B93" s="127"/>
      <c r="C93" s="48"/>
      <c r="D93" s="48"/>
      <c r="E93" s="49"/>
      <c r="F93" s="49"/>
      <c r="G93" s="48"/>
      <c r="H93" s="69"/>
      <c r="I93">
        <f t="shared" si="2"/>
        <v>15</v>
      </c>
    </row>
    <row r="94" spans="1:9" x14ac:dyDescent="0.2">
      <c r="A94" s="130" t="s">
        <v>174</v>
      </c>
      <c r="B94" s="131"/>
      <c r="C94" s="131"/>
      <c r="D94" s="131"/>
      <c r="E94" s="131"/>
      <c r="F94" s="131"/>
      <c r="G94" s="64"/>
      <c r="H94" s="64"/>
      <c r="I94">
        <f t="shared" si="2"/>
        <v>15</v>
      </c>
    </row>
    <row r="95" spans="1:9" ht="51" x14ac:dyDescent="0.2">
      <c r="A95" s="125">
        <v>30</v>
      </c>
      <c r="B95" s="104" t="s">
        <v>175</v>
      </c>
      <c r="C95" s="48" t="s">
        <v>17</v>
      </c>
      <c r="D95" s="48"/>
      <c r="E95" s="114" t="s">
        <v>176</v>
      </c>
      <c r="F95" s="49"/>
      <c r="G95" s="48"/>
      <c r="H95" s="69"/>
      <c r="I95">
        <f t="shared" si="2"/>
        <v>15</v>
      </c>
    </row>
    <row r="96" spans="1:9" x14ac:dyDescent="0.2">
      <c r="A96" s="52">
        <v>30</v>
      </c>
      <c r="B96" s="133"/>
      <c r="C96" s="48"/>
      <c r="D96" s="48"/>
      <c r="E96" s="49"/>
      <c r="F96" s="49"/>
      <c r="G96" s="48"/>
      <c r="H96" s="69"/>
      <c r="I96">
        <f t="shared" si="2"/>
        <v>15</v>
      </c>
    </row>
    <row r="97" spans="1:9" x14ac:dyDescent="0.2">
      <c r="A97" s="125">
        <v>31</v>
      </c>
      <c r="B97" s="104" t="s">
        <v>177</v>
      </c>
      <c r="C97" s="48" t="s">
        <v>90</v>
      </c>
      <c r="D97" s="48"/>
      <c r="E97" s="49"/>
      <c r="F97" s="49"/>
      <c r="G97" s="48"/>
      <c r="H97" s="69"/>
      <c r="I97">
        <f t="shared" si="2"/>
        <v>15</v>
      </c>
    </row>
    <row r="98" spans="1:9" x14ac:dyDescent="0.2">
      <c r="A98" s="52">
        <v>31</v>
      </c>
      <c r="B98" s="133"/>
      <c r="C98" s="48"/>
      <c r="D98" s="48"/>
      <c r="E98" s="49"/>
      <c r="F98" s="49"/>
      <c r="G98" s="48"/>
      <c r="H98" s="69"/>
      <c r="I98">
        <f t="shared" si="2"/>
        <v>15</v>
      </c>
    </row>
    <row r="99" spans="1:9" x14ac:dyDescent="0.2">
      <c r="A99" s="125">
        <v>32</v>
      </c>
      <c r="B99" s="126" t="s">
        <v>178</v>
      </c>
      <c r="C99" s="48" t="s">
        <v>27</v>
      </c>
      <c r="D99" s="48"/>
      <c r="E99" s="49"/>
      <c r="F99" s="49"/>
      <c r="G99" s="48"/>
      <c r="H99" s="69"/>
      <c r="I99">
        <f t="shared" si="2"/>
        <v>15</v>
      </c>
    </row>
    <row r="100" spans="1:9" x14ac:dyDescent="0.2">
      <c r="A100" s="52">
        <v>32</v>
      </c>
      <c r="B100" s="127"/>
      <c r="C100" s="48"/>
      <c r="D100" s="48"/>
      <c r="E100" s="49"/>
      <c r="F100" s="49"/>
      <c r="G100" s="48"/>
      <c r="H100" s="69"/>
      <c r="I100">
        <f t="shared" si="2"/>
        <v>15</v>
      </c>
    </row>
    <row r="101" spans="1:9" x14ac:dyDescent="0.2">
      <c r="A101" s="125">
        <v>33</v>
      </c>
      <c r="B101" s="104" t="s">
        <v>179</v>
      </c>
      <c r="C101" s="48" t="s">
        <v>27</v>
      </c>
      <c r="D101" s="48"/>
      <c r="E101" s="49"/>
      <c r="F101" s="49"/>
      <c r="G101" s="48"/>
      <c r="H101" s="69"/>
      <c r="I101">
        <f t="shared" si="2"/>
        <v>15</v>
      </c>
    </row>
    <row r="102" spans="1:9" x14ac:dyDescent="0.2">
      <c r="A102" s="52">
        <v>33</v>
      </c>
      <c r="B102" s="133"/>
      <c r="C102" s="48"/>
      <c r="D102" s="48"/>
      <c r="E102" s="49"/>
      <c r="F102" s="49"/>
      <c r="G102" s="48"/>
      <c r="H102" s="69"/>
      <c r="I102">
        <f t="shared" si="2"/>
        <v>15</v>
      </c>
    </row>
    <row r="103" spans="1:9" x14ac:dyDescent="0.2">
      <c r="A103" s="130" t="s">
        <v>180</v>
      </c>
      <c r="B103" s="131"/>
      <c r="C103" s="131"/>
      <c r="D103" s="131"/>
      <c r="E103" s="131"/>
      <c r="F103" s="131"/>
      <c r="G103" s="64"/>
      <c r="H103" s="64"/>
      <c r="I103">
        <f t="shared" si="2"/>
        <v>15</v>
      </c>
    </row>
    <row r="104" spans="1:9" x14ac:dyDescent="0.2">
      <c r="A104" s="128">
        <v>34</v>
      </c>
      <c r="B104" s="72" t="s">
        <v>181</v>
      </c>
      <c r="C104" s="48" t="s">
        <v>17</v>
      </c>
      <c r="D104" s="48"/>
      <c r="E104" s="94"/>
      <c r="F104" s="49"/>
      <c r="G104" s="48"/>
      <c r="H104" s="69"/>
      <c r="I104">
        <f t="shared" si="2"/>
        <v>15</v>
      </c>
    </row>
    <row r="105" spans="1:9" x14ac:dyDescent="0.2">
      <c r="A105" s="128">
        <v>35</v>
      </c>
      <c r="B105" s="72" t="s">
        <v>182</v>
      </c>
      <c r="C105" s="48"/>
      <c r="D105" s="48"/>
      <c r="E105" s="49"/>
      <c r="F105" s="49"/>
      <c r="G105" s="48"/>
      <c r="H105" s="69"/>
      <c r="I105">
        <f t="shared" si="2"/>
        <v>15</v>
      </c>
    </row>
    <row r="106" spans="1:9" x14ac:dyDescent="0.2">
      <c r="A106" s="128">
        <v>36</v>
      </c>
      <c r="B106" s="72"/>
      <c r="C106" s="48"/>
      <c r="D106" s="48"/>
      <c r="E106" s="49"/>
      <c r="F106" s="49"/>
      <c r="G106" s="48"/>
      <c r="H106" s="69"/>
      <c r="I106">
        <f t="shared" si="2"/>
        <v>15</v>
      </c>
    </row>
    <row r="107" spans="1:9" x14ac:dyDescent="0.2">
      <c r="A107" s="128">
        <v>37</v>
      </c>
      <c r="B107" s="72"/>
      <c r="C107" s="48"/>
      <c r="D107" s="48"/>
      <c r="E107" s="49"/>
      <c r="F107" s="49"/>
      <c r="G107" s="48"/>
      <c r="H107" s="69"/>
      <c r="I107">
        <f t="shared" si="2"/>
        <v>15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xr:uid="{00000000-0002-0000-0200-000000000000}">
      <formula1>$K$2:$K$4</formula1>
    </dataValidation>
    <dataValidation type="list" allowBlank="1" showInputMessage="1" showErrorMessage="1" sqref="D14:D18 D20:D25 D27:D28 D30:D31 D104:D107 D64:D67 D69:D76 D78:D83 D85:D93 D95:D102 D33:D62" xr:uid="{00000000-0002-0000-0200-000001000000}">
      <formula1>$A$2:$A$7</formula1>
    </dataValidation>
    <dataValidation type="list" allowBlank="1" showInputMessage="1" showErrorMessage="1" sqref="C14:C107" xr:uid="{00000000-0002-0000-0200-000002000000}">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extLst>
    <ext xmlns:x14="http://schemas.microsoft.com/office/spreadsheetml/2009/9/main" uri="{CCE6A557-97BC-4b89-ADB6-D9C93CAAB3DF}">
      <x14:dataValidations xmlns:xm="http://schemas.microsoft.com/office/excel/2006/main" count="1">
        <x14:dataValidation type="list" allowBlank="1" showInputMessage="1" xr:uid="{29593A79-5CDC-42E0-BF3D-A66DC3C76295}">
          <x14:formula1>
            <xm:f>'C:\Users\pauld\AppData\Local\Packages\Microsoft.MicrosoftEdge_8wekyb3d8bbwe\TempState\Downloads\[Clare Point 1-44, NW2 1TT (B31A8)(12.11.19)PH.xls (1).xlsx]EC admin'!#REF!</xm:f>
          </x14:formula1>
          <xm:sqref>E91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0"/>
  <sheetViews>
    <sheetView showGridLines="0" zoomScaleNormal="100" zoomScalePageLayoutView="70" workbookViewId="0">
      <selection activeCell="E36" sqref="E36"/>
    </sheetView>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09" t="s">
        <v>69</v>
      </c>
      <c r="B1" s="110" t="s">
        <v>70</v>
      </c>
      <c r="C1" s="233" t="s">
        <v>71</v>
      </c>
      <c r="D1" s="233"/>
      <c r="E1" s="234"/>
      <c r="H1" s="76" t="str">
        <f>'FRA-detail'!P1</f>
        <v>UPRN</v>
      </c>
      <c r="I1" s="76" t="str">
        <f>'FRA-detail'!Q1</f>
        <v>B31A7</v>
      </c>
    </row>
    <row r="2" spans="1:12" ht="24" x14ac:dyDescent="0.2">
      <c r="A2" s="15" t="s">
        <v>73</v>
      </c>
      <c r="B2" s="16" t="s">
        <v>183</v>
      </c>
      <c r="C2" s="229" t="s">
        <v>75</v>
      </c>
      <c r="D2" s="229"/>
      <c r="E2" s="230"/>
      <c r="K2" t="s">
        <v>27</v>
      </c>
      <c r="L2" t="s">
        <v>77</v>
      </c>
    </row>
    <row r="3" spans="1:12" ht="48" x14ac:dyDescent="0.2">
      <c r="A3" s="15" t="s">
        <v>78</v>
      </c>
      <c r="B3" s="80" t="s">
        <v>184</v>
      </c>
      <c r="C3" s="229" t="s">
        <v>80</v>
      </c>
      <c r="D3" s="229"/>
      <c r="E3" s="230"/>
      <c r="K3" t="s">
        <v>17</v>
      </c>
      <c r="L3" t="s">
        <v>81</v>
      </c>
    </row>
    <row r="4" spans="1:12" ht="26.1" customHeight="1" x14ac:dyDescent="0.2">
      <c r="A4" s="15" t="s">
        <v>82</v>
      </c>
      <c r="B4" s="81" t="s">
        <v>185</v>
      </c>
      <c r="C4" s="229" t="s">
        <v>84</v>
      </c>
      <c r="D4" s="229"/>
      <c r="E4" s="230"/>
      <c r="K4" s="77" t="s">
        <v>85</v>
      </c>
      <c r="L4" t="s">
        <v>86</v>
      </c>
    </row>
    <row r="5" spans="1:12" ht="48" x14ac:dyDescent="0.2">
      <c r="A5" s="15" t="s">
        <v>87</v>
      </c>
      <c r="B5" s="16" t="s">
        <v>186</v>
      </c>
      <c r="C5" s="229" t="s">
        <v>89</v>
      </c>
      <c r="D5" s="229"/>
      <c r="E5" s="230"/>
      <c r="K5" s="77" t="s">
        <v>90</v>
      </c>
      <c r="L5" t="s">
        <v>91</v>
      </c>
    </row>
    <row r="6" spans="1:12" ht="36" x14ac:dyDescent="0.2">
      <c r="A6" s="15" t="s">
        <v>92</v>
      </c>
      <c r="B6" s="80" t="s">
        <v>187</v>
      </c>
      <c r="C6" s="229" t="s">
        <v>94</v>
      </c>
      <c r="D6" s="229"/>
      <c r="E6" s="230"/>
      <c r="L6" t="s">
        <v>95</v>
      </c>
    </row>
    <row r="7" spans="1:12" ht="26.1" customHeight="1" thickBot="1" x14ac:dyDescent="0.25">
      <c r="A7" s="17" t="s">
        <v>96</v>
      </c>
      <c r="B7" s="18" t="s">
        <v>97</v>
      </c>
      <c r="C7" s="231" t="s">
        <v>98</v>
      </c>
      <c r="D7" s="231"/>
      <c r="E7" s="232"/>
      <c r="L7" t="s">
        <v>100</v>
      </c>
    </row>
    <row r="8" spans="1:12" ht="40.5" customHeight="1" thickBot="1" x14ac:dyDescent="0.25">
      <c r="A8" s="20"/>
      <c r="B8" s="100" t="s">
        <v>188</v>
      </c>
      <c r="C8" s="21"/>
      <c r="D8" s="21"/>
    </row>
    <row r="9" spans="1:12" ht="18" customHeight="1" thickBot="1" x14ac:dyDescent="0.25">
      <c r="A9" s="107" t="s">
        <v>28</v>
      </c>
      <c r="B9" s="219" t="str">
        <f ca="1">'FRA-detail'!A26</f>
        <v>Whychcote Court 1-44, NW2 1TT (B31</v>
      </c>
      <c r="C9" s="220"/>
      <c r="D9" s="221"/>
      <c r="E9" s="106" t="s">
        <v>103</v>
      </c>
      <c r="F9" s="98">
        <f>'FRA-detail'!J8</f>
        <v>43641</v>
      </c>
    </row>
    <row r="10" spans="1:12" ht="9.9499999999999993" customHeight="1" thickBot="1" x14ac:dyDescent="0.25"/>
    <row r="11" spans="1:12" ht="24.75" thickBot="1" x14ac:dyDescent="0.25">
      <c r="A11" s="22" t="s">
        <v>104</v>
      </c>
      <c r="B11" s="23" t="s">
        <v>189</v>
      </c>
      <c r="C11" s="24" t="s">
        <v>106</v>
      </c>
      <c r="D11" s="101" t="s">
        <v>69</v>
      </c>
      <c r="E11" s="101" t="s">
        <v>107</v>
      </c>
      <c r="F11" s="102" t="s">
        <v>108</v>
      </c>
      <c r="G11" s="105" t="s">
        <v>109</v>
      </c>
      <c r="H11" s="105" t="s">
        <v>110</v>
      </c>
    </row>
    <row r="12" spans="1:12" x14ac:dyDescent="0.2">
      <c r="A12" s="215" t="s">
        <v>190</v>
      </c>
      <c r="B12" s="216"/>
      <c r="C12" s="216"/>
      <c r="D12" s="216"/>
      <c r="E12" s="216"/>
      <c r="I12">
        <f>FRA!I107</f>
        <v>15</v>
      </c>
    </row>
    <row r="13" spans="1:12" x14ac:dyDescent="0.2">
      <c r="A13" s="125">
        <v>38</v>
      </c>
      <c r="B13" s="126" t="s">
        <v>191</v>
      </c>
      <c r="C13" s="48" t="s">
        <v>85</v>
      </c>
      <c r="D13" s="48"/>
      <c r="E13" s="49" t="s">
        <v>192</v>
      </c>
      <c r="F13" s="49"/>
      <c r="G13" s="62"/>
      <c r="H13" s="69"/>
      <c r="I13">
        <f t="shared" ref="I13:I53" si="0">IF(ISBLANK(D13),I12,I12+1)</f>
        <v>15</v>
      </c>
    </row>
    <row r="14" spans="1:12" x14ac:dyDescent="0.2">
      <c r="A14" s="52">
        <v>38</v>
      </c>
      <c r="B14" s="127"/>
      <c r="C14" s="48"/>
      <c r="D14" s="48"/>
      <c r="E14" s="49"/>
      <c r="F14" s="49"/>
      <c r="G14" s="62"/>
      <c r="H14" s="69"/>
      <c r="I14">
        <f t="shared" si="0"/>
        <v>15</v>
      </c>
    </row>
    <row r="15" spans="1:12" ht="48" x14ac:dyDescent="0.2">
      <c r="A15" s="125">
        <v>39</v>
      </c>
      <c r="B15" s="104" t="s">
        <v>193</v>
      </c>
      <c r="C15" s="48" t="s">
        <v>17</v>
      </c>
      <c r="D15" s="48" t="s">
        <v>78</v>
      </c>
      <c r="E15" s="49" t="s">
        <v>194</v>
      </c>
      <c r="F15" s="49"/>
      <c r="G15" s="62"/>
      <c r="H15" s="69"/>
      <c r="I15">
        <f t="shared" si="0"/>
        <v>16</v>
      </c>
    </row>
    <row r="16" spans="1:12" x14ac:dyDescent="0.2">
      <c r="A16" s="52">
        <v>39</v>
      </c>
      <c r="B16" s="133"/>
      <c r="C16" s="48"/>
      <c r="D16" s="48"/>
      <c r="E16" s="49"/>
      <c r="F16" s="49"/>
      <c r="G16" s="62"/>
      <c r="H16" s="69"/>
      <c r="I16">
        <f t="shared" si="0"/>
        <v>16</v>
      </c>
    </row>
    <row r="17" spans="1:9" ht="24" x14ac:dyDescent="0.2">
      <c r="A17" s="125">
        <v>40</v>
      </c>
      <c r="B17" s="126" t="s">
        <v>195</v>
      </c>
      <c r="C17" s="48" t="s">
        <v>27</v>
      </c>
      <c r="D17" s="48"/>
      <c r="E17" s="49" t="s">
        <v>196</v>
      </c>
      <c r="F17" s="49"/>
      <c r="G17" s="62"/>
      <c r="H17" s="69"/>
      <c r="I17">
        <f t="shared" si="0"/>
        <v>16</v>
      </c>
    </row>
    <row r="18" spans="1:9" x14ac:dyDescent="0.2">
      <c r="A18" s="52">
        <v>40</v>
      </c>
      <c r="B18" s="127"/>
      <c r="C18" s="48"/>
      <c r="D18" s="48"/>
      <c r="E18" s="49"/>
      <c r="F18" s="49"/>
      <c r="G18" s="62"/>
      <c r="H18" s="69"/>
      <c r="I18">
        <f t="shared" si="0"/>
        <v>16</v>
      </c>
    </row>
    <row r="19" spans="1:9" x14ac:dyDescent="0.2">
      <c r="A19" s="130" t="s">
        <v>197</v>
      </c>
      <c r="B19" s="131"/>
      <c r="C19" s="131"/>
      <c r="D19" s="131"/>
      <c r="E19" s="131"/>
      <c r="F19" s="131"/>
      <c r="G19" s="136"/>
      <c r="H19" s="136"/>
      <c r="I19">
        <f t="shared" si="0"/>
        <v>16</v>
      </c>
    </row>
    <row r="20" spans="1:9" ht="36" x14ac:dyDescent="0.2">
      <c r="A20" s="125">
        <v>41</v>
      </c>
      <c r="B20" s="104" t="s">
        <v>198</v>
      </c>
      <c r="C20" s="48" t="s">
        <v>27</v>
      </c>
      <c r="D20" s="48"/>
      <c r="E20" s="49" t="s">
        <v>199</v>
      </c>
      <c r="F20" s="49"/>
      <c r="G20" s="62"/>
      <c r="H20" s="69"/>
      <c r="I20">
        <f t="shared" si="0"/>
        <v>16</v>
      </c>
    </row>
    <row r="21" spans="1:9" x14ac:dyDescent="0.2">
      <c r="A21" s="52">
        <v>41</v>
      </c>
      <c r="B21" s="133"/>
      <c r="C21" s="48"/>
      <c r="D21" s="48"/>
      <c r="E21" s="49"/>
      <c r="F21" s="49"/>
      <c r="G21" s="62"/>
      <c r="H21" s="69"/>
      <c r="I21">
        <f t="shared" si="0"/>
        <v>16</v>
      </c>
    </row>
    <row r="22" spans="1:9" ht="24" x14ac:dyDescent="0.2">
      <c r="A22" s="125">
        <v>42</v>
      </c>
      <c r="B22" s="104" t="s">
        <v>200</v>
      </c>
      <c r="C22" s="48" t="s">
        <v>90</v>
      </c>
      <c r="D22" s="48"/>
      <c r="E22" s="49"/>
      <c r="F22" s="49"/>
      <c r="G22" s="62"/>
      <c r="H22" s="69"/>
      <c r="I22">
        <f t="shared" si="0"/>
        <v>16</v>
      </c>
    </row>
    <row r="23" spans="1:9" x14ac:dyDescent="0.2">
      <c r="A23" s="52">
        <v>42</v>
      </c>
      <c r="B23" s="133"/>
      <c r="C23" s="48"/>
      <c r="D23" s="48"/>
      <c r="E23" s="49"/>
      <c r="F23" s="49"/>
      <c r="G23" s="62"/>
      <c r="H23" s="69"/>
      <c r="I23">
        <f t="shared" si="0"/>
        <v>16</v>
      </c>
    </row>
    <row r="24" spans="1:9" x14ac:dyDescent="0.2">
      <c r="A24" s="130" t="s">
        <v>201</v>
      </c>
      <c r="B24" s="131"/>
      <c r="C24" s="131"/>
      <c r="D24" s="131"/>
      <c r="E24" s="131"/>
      <c r="F24" s="131"/>
      <c r="G24" s="136"/>
      <c r="H24" s="136"/>
      <c r="I24">
        <f t="shared" si="0"/>
        <v>16</v>
      </c>
    </row>
    <row r="25" spans="1:9" ht="24" x14ac:dyDescent="0.2">
      <c r="A25" s="125">
        <v>43</v>
      </c>
      <c r="B25" s="126" t="s">
        <v>202</v>
      </c>
      <c r="C25" s="48" t="s">
        <v>27</v>
      </c>
      <c r="D25" s="48"/>
      <c r="E25" s="49" t="s">
        <v>203</v>
      </c>
      <c r="F25" s="49"/>
      <c r="G25" s="62"/>
      <c r="H25" s="69"/>
      <c r="I25">
        <f t="shared" si="0"/>
        <v>16</v>
      </c>
    </row>
    <row r="26" spans="1:9" x14ac:dyDescent="0.2">
      <c r="A26" s="52">
        <v>43</v>
      </c>
      <c r="B26" s="127"/>
      <c r="C26" s="48"/>
      <c r="D26" s="48"/>
      <c r="E26" s="49"/>
      <c r="F26" s="49"/>
      <c r="G26" s="62"/>
      <c r="H26" s="69"/>
      <c r="I26">
        <f t="shared" si="0"/>
        <v>16</v>
      </c>
    </row>
    <row r="27" spans="1:9" ht="24" x14ac:dyDescent="0.2">
      <c r="A27" s="125">
        <v>44</v>
      </c>
      <c r="B27" s="126" t="s">
        <v>204</v>
      </c>
      <c r="C27" s="48" t="s">
        <v>27</v>
      </c>
      <c r="D27" s="48"/>
      <c r="E27" s="49" t="s">
        <v>205</v>
      </c>
      <c r="F27" s="49"/>
      <c r="G27" s="62"/>
      <c r="H27" s="69"/>
      <c r="I27">
        <f t="shared" si="0"/>
        <v>16</v>
      </c>
    </row>
    <row r="28" spans="1:9" x14ac:dyDescent="0.2">
      <c r="A28" s="52">
        <v>44</v>
      </c>
      <c r="B28" s="127"/>
      <c r="C28" s="48"/>
      <c r="D28" s="48"/>
      <c r="E28" s="49"/>
      <c r="F28" s="49"/>
      <c r="G28" s="62"/>
      <c r="H28" s="69"/>
      <c r="I28">
        <f t="shared" si="0"/>
        <v>16</v>
      </c>
    </row>
    <row r="29" spans="1:9" x14ac:dyDescent="0.2">
      <c r="A29" s="125">
        <v>45</v>
      </c>
      <c r="B29" s="126" t="s">
        <v>206</v>
      </c>
      <c r="C29" s="48" t="s">
        <v>90</v>
      </c>
      <c r="D29" s="48"/>
      <c r="E29" s="49" t="s">
        <v>207</v>
      </c>
      <c r="F29" s="49"/>
      <c r="G29" s="62"/>
      <c r="H29" s="69"/>
      <c r="I29">
        <f t="shared" si="0"/>
        <v>16</v>
      </c>
    </row>
    <row r="30" spans="1:9" x14ac:dyDescent="0.2">
      <c r="A30" s="52">
        <v>45</v>
      </c>
      <c r="B30" s="127"/>
      <c r="C30" s="48"/>
      <c r="D30" s="48"/>
      <c r="E30" s="49"/>
      <c r="F30" s="49"/>
      <c r="G30" s="62"/>
      <c r="H30" s="69"/>
      <c r="I30">
        <f t="shared" si="0"/>
        <v>16</v>
      </c>
    </row>
    <row r="31" spans="1:9" x14ac:dyDescent="0.2">
      <c r="A31" s="125">
        <v>46</v>
      </c>
      <c r="B31" s="126" t="s">
        <v>208</v>
      </c>
      <c r="C31" s="48" t="s">
        <v>27</v>
      </c>
      <c r="D31" s="48"/>
      <c r="E31" s="49"/>
      <c r="F31" s="49"/>
      <c r="G31" s="62"/>
      <c r="H31" s="69"/>
      <c r="I31">
        <f t="shared" si="0"/>
        <v>16</v>
      </c>
    </row>
    <row r="32" spans="1:9" x14ac:dyDescent="0.2">
      <c r="A32" s="52">
        <v>46</v>
      </c>
      <c r="B32" s="127"/>
      <c r="C32" s="48"/>
      <c r="D32" s="48"/>
      <c r="E32" s="49"/>
      <c r="F32" s="49"/>
      <c r="G32" s="62"/>
      <c r="H32" s="69"/>
      <c r="I32">
        <f t="shared" si="0"/>
        <v>16</v>
      </c>
    </row>
    <row r="33" spans="1:9" x14ac:dyDescent="0.2">
      <c r="A33" s="125">
        <v>47</v>
      </c>
      <c r="B33" s="126" t="s">
        <v>209</v>
      </c>
      <c r="C33" s="48" t="s">
        <v>90</v>
      </c>
      <c r="D33" s="48"/>
      <c r="E33" s="49"/>
      <c r="F33" s="49"/>
      <c r="G33" s="62"/>
      <c r="H33" s="69"/>
      <c r="I33">
        <f t="shared" si="0"/>
        <v>16</v>
      </c>
    </row>
    <row r="34" spans="1:9" x14ac:dyDescent="0.2">
      <c r="A34" s="52">
        <v>47</v>
      </c>
      <c r="B34" s="127"/>
      <c r="C34" s="48"/>
      <c r="D34" s="48"/>
      <c r="E34" s="49"/>
      <c r="F34" s="49"/>
      <c r="G34" s="62"/>
      <c r="H34" s="69"/>
      <c r="I34">
        <f t="shared" si="0"/>
        <v>16</v>
      </c>
    </row>
    <row r="35" spans="1:9" x14ac:dyDescent="0.2">
      <c r="A35" s="125">
        <v>48</v>
      </c>
      <c r="B35" s="126" t="s">
        <v>210</v>
      </c>
      <c r="C35" s="48" t="s">
        <v>27</v>
      </c>
      <c r="D35" s="48"/>
      <c r="E35" s="49" t="s">
        <v>211</v>
      </c>
      <c r="F35" s="49"/>
      <c r="G35" s="62"/>
      <c r="H35" s="69"/>
      <c r="I35">
        <f t="shared" si="0"/>
        <v>16</v>
      </c>
    </row>
    <row r="36" spans="1:9" x14ac:dyDescent="0.2">
      <c r="A36" s="52">
        <v>48</v>
      </c>
      <c r="B36" s="127"/>
      <c r="C36" s="48"/>
      <c r="D36" s="48"/>
      <c r="E36" s="49"/>
      <c r="F36" s="49"/>
      <c r="G36" s="62"/>
      <c r="H36" s="69"/>
      <c r="I36">
        <f t="shared" si="0"/>
        <v>16</v>
      </c>
    </row>
    <row r="37" spans="1:9" x14ac:dyDescent="0.2">
      <c r="A37" s="125">
        <v>49</v>
      </c>
      <c r="B37" s="126" t="s">
        <v>212</v>
      </c>
      <c r="C37" s="48" t="s">
        <v>90</v>
      </c>
      <c r="D37" s="48"/>
      <c r="E37" s="49"/>
      <c r="F37" s="49"/>
      <c r="G37" s="62"/>
      <c r="H37" s="69"/>
      <c r="I37">
        <f t="shared" si="0"/>
        <v>16</v>
      </c>
    </row>
    <row r="38" spans="1:9" x14ac:dyDescent="0.2">
      <c r="A38" s="52">
        <v>49</v>
      </c>
      <c r="B38" s="127"/>
      <c r="C38" s="48"/>
      <c r="D38" s="48"/>
      <c r="E38" s="49"/>
      <c r="F38" s="49"/>
      <c r="G38" s="62"/>
      <c r="H38" s="69"/>
      <c r="I38">
        <f t="shared" si="0"/>
        <v>16</v>
      </c>
    </row>
    <row r="39" spans="1:9" x14ac:dyDescent="0.2">
      <c r="A39" s="125">
        <v>50</v>
      </c>
      <c r="B39" s="126" t="s">
        <v>213</v>
      </c>
      <c r="C39" s="48" t="s">
        <v>90</v>
      </c>
      <c r="D39" s="48" t="s">
        <v>92</v>
      </c>
      <c r="E39" s="49" t="s">
        <v>214</v>
      </c>
      <c r="F39" s="49"/>
      <c r="G39" s="62"/>
      <c r="H39" s="69"/>
      <c r="I39">
        <f t="shared" si="0"/>
        <v>17</v>
      </c>
    </row>
    <row r="40" spans="1:9" x14ac:dyDescent="0.2">
      <c r="A40" s="52">
        <v>50</v>
      </c>
      <c r="B40" s="127"/>
      <c r="C40" s="48"/>
      <c r="D40" s="48"/>
      <c r="E40" s="49"/>
      <c r="F40" s="49"/>
      <c r="G40" s="62"/>
      <c r="H40" s="69"/>
      <c r="I40">
        <f t="shared" si="0"/>
        <v>17</v>
      </c>
    </row>
    <row r="41" spans="1:9" x14ac:dyDescent="0.2">
      <c r="A41" s="125">
        <v>51</v>
      </c>
      <c r="B41" s="126" t="s">
        <v>215</v>
      </c>
      <c r="C41" s="48" t="s">
        <v>85</v>
      </c>
      <c r="D41" s="48"/>
      <c r="E41" s="49"/>
      <c r="F41" s="49"/>
      <c r="G41" s="62"/>
      <c r="H41" s="69"/>
      <c r="I41">
        <f t="shared" si="0"/>
        <v>17</v>
      </c>
    </row>
    <row r="42" spans="1:9" x14ac:dyDescent="0.2">
      <c r="A42" s="52">
        <v>51</v>
      </c>
      <c r="B42" s="127"/>
      <c r="C42" s="48"/>
      <c r="D42" s="48"/>
      <c r="E42" s="49"/>
      <c r="F42" s="49"/>
      <c r="G42" s="62"/>
      <c r="H42" s="69"/>
      <c r="I42">
        <f t="shared" si="0"/>
        <v>17</v>
      </c>
    </row>
    <row r="43" spans="1:9" x14ac:dyDescent="0.2">
      <c r="A43" s="130" t="s">
        <v>216</v>
      </c>
      <c r="B43" s="131"/>
      <c r="C43" s="131"/>
      <c r="D43" s="131"/>
      <c r="E43" s="131"/>
      <c r="F43" s="131"/>
      <c r="G43" s="136"/>
      <c r="H43" s="136"/>
      <c r="I43">
        <f t="shared" si="0"/>
        <v>17</v>
      </c>
    </row>
    <row r="44" spans="1:9" x14ac:dyDescent="0.2">
      <c r="A44" s="125">
        <v>52</v>
      </c>
      <c r="B44" s="126" t="s">
        <v>217</v>
      </c>
      <c r="C44" s="48" t="s">
        <v>27</v>
      </c>
      <c r="D44" s="48"/>
      <c r="E44" s="49"/>
      <c r="F44" s="49"/>
      <c r="G44" s="62"/>
      <c r="H44" s="69"/>
      <c r="I44">
        <f t="shared" si="0"/>
        <v>17</v>
      </c>
    </row>
    <row r="45" spans="1:9" x14ac:dyDescent="0.2">
      <c r="A45" s="52">
        <v>52</v>
      </c>
      <c r="B45" s="127"/>
      <c r="C45" s="53"/>
      <c r="D45" s="53"/>
      <c r="E45" s="49"/>
      <c r="F45" s="49"/>
      <c r="G45" s="62"/>
      <c r="H45" s="69"/>
      <c r="I45">
        <f t="shared" si="0"/>
        <v>17</v>
      </c>
    </row>
    <row r="46" spans="1:9" x14ac:dyDescent="0.2">
      <c r="A46" s="125">
        <v>53</v>
      </c>
      <c r="B46" s="126" t="s">
        <v>218</v>
      </c>
      <c r="C46" s="53" t="s">
        <v>90</v>
      </c>
      <c r="D46" s="53"/>
      <c r="E46" s="49"/>
      <c r="F46" s="49"/>
      <c r="G46" s="62"/>
      <c r="H46" s="69"/>
      <c r="I46">
        <f t="shared" si="0"/>
        <v>17</v>
      </c>
    </row>
    <row r="47" spans="1:9" x14ac:dyDescent="0.2">
      <c r="A47" s="52">
        <v>53</v>
      </c>
      <c r="B47" s="127"/>
      <c r="C47" s="53"/>
      <c r="D47" s="53"/>
      <c r="E47" s="49"/>
      <c r="F47" s="49"/>
      <c r="G47" s="62"/>
      <c r="H47" s="69"/>
      <c r="I47">
        <f t="shared" si="0"/>
        <v>17</v>
      </c>
    </row>
    <row r="48" spans="1:9" x14ac:dyDescent="0.2">
      <c r="A48" s="125">
        <v>54</v>
      </c>
      <c r="B48" s="126" t="s">
        <v>219</v>
      </c>
      <c r="C48" s="53" t="s">
        <v>90</v>
      </c>
      <c r="D48" s="53"/>
      <c r="E48" s="49"/>
      <c r="F48" s="49"/>
      <c r="G48" s="62"/>
      <c r="H48" s="69"/>
      <c r="I48">
        <f t="shared" si="0"/>
        <v>17</v>
      </c>
    </row>
    <row r="49" spans="1:10" x14ac:dyDescent="0.2">
      <c r="A49" s="52">
        <v>54</v>
      </c>
      <c r="B49" s="127"/>
      <c r="C49" s="53"/>
      <c r="D49" s="53"/>
      <c r="E49" s="49"/>
      <c r="F49" s="49"/>
      <c r="G49" s="62"/>
      <c r="H49" s="69"/>
      <c r="I49">
        <f t="shared" si="0"/>
        <v>17</v>
      </c>
    </row>
    <row r="50" spans="1:10" x14ac:dyDescent="0.2">
      <c r="A50" s="125">
        <v>55</v>
      </c>
      <c r="B50" s="126" t="s">
        <v>220</v>
      </c>
      <c r="C50" s="53" t="s">
        <v>90</v>
      </c>
      <c r="D50" s="53"/>
      <c r="E50" s="49"/>
      <c r="F50" s="49"/>
      <c r="G50" s="62"/>
      <c r="H50" s="69"/>
      <c r="I50">
        <f t="shared" si="0"/>
        <v>17</v>
      </c>
    </row>
    <row r="51" spans="1:10" x14ac:dyDescent="0.2">
      <c r="A51" s="52">
        <v>55</v>
      </c>
      <c r="B51" s="127"/>
      <c r="C51" s="53"/>
      <c r="D51" s="53"/>
      <c r="E51" s="49"/>
      <c r="F51" s="49"/>
      <c r="G51" s="62"/>
      <c r="H51" s="69"/>
      <c r="I51">
        <f t="shared" si="0"/>
        <v>17</v>
      </c>
    </row>
    <row r="52" spans="1:10" x14ac:dyDescent="0.2">
      <c r="A52" s="125">
        <v>56</v>
      </c>
      <c r="B52" s="104" t="s">
        <v>221</v>
      </c>
      <c r="C52" s="53" t="s">
        <v>27</v>
      </c>
      <c r="D52" s="53"/>
      <c r="E52" s="49" t="s">
        <v>222</v>
      </c>
      <c r="F52" s="49"/>
      <c r="G52" s="62"/>
      <c r="H52" s="69"/>
      <c r="I52">
        <f t="shared" si="0"/>
        <v>17</v>
      </c>
    </row>
    <row r="53" spans="1:10" x14ac:dyDescent="0.2">
      <c r="A53" s="52">
        <v>56</v>
      </c>
      <c r="B53" s="133"/>
      <c r="C53" s="53"/>
      <c r="D53" s="53"/>
      <c r="E53" s="49"/>
      <c r="F53" s="49"/>
      <c r="G53" s="62"/>
      <c r="H53" s="69"/>
      <c r="I53">
        <f t="shared" si="0"/>
        <v>17</v>
      </c>
    </row>
    <row r="54" spans="1:10" x14ac:dyDescent="0.2">
      <c r="A54" s="137" t="s">
        <v>180</v>
      </c>
      <c r="B54" s="137"/>
      <c r="C54" s="137"/>
      <c r="D54" s="137"/>
      <c r="E54" s="137"/>
      <c r="F54" s="137"/>
      <c r="G54" s="137"/>
      <c r="H54" s="137"/>
      <c r="I54" s="138"/>
      <c r="J54">
        <f>IF(ISBLANK(D54),I53,I53+1)</f>
        <v>17</v>
      </c>
    </row>
    <row r="55" spans="1:10" x14ac:dyDescent="0.2">
      <c r="A55" s="128">
        <v>57</v>
      </c>
      <c r="B55" s="72"/>
      <c r="C55" s="53"/>
      <c r="D55" s="53"/>
      <c r="E55" s="49"/>
      <c r="F55" s="49"/>
      <c r="G55" s="62"/>
      <c r="H55" s="69"/>
      <c r="I55">
        <f>IF(ISBLANK(D55),J54,J54+1)</f>
        <v>17</v>
      </c>
    </row>
    <row r="56" spans="1:10" x14ac:dyDescent="0.2">
      <c r="A56" s="128">
        <v>58</v>
      </c>
      <c r="B56" s="72"/>
      <c r="C56" s="53"/>
      <c r="D56" s="53"/>
      <c r="E56" s="49"/>
      <c r="F56" s="49"/>
      <c r="G56" s="62"/>
      <c r="H56" s="69"/>
      <c r="I56">
        <f>IF(ISBLANK(D56),I55,I55+1)</f>
        <v>17</v>
      </c>
    </row>
    <row r="57" spans="1:10" x14ac:dyDescent="0.2">
      <c r="A57" s="128">
        <v>59</v>
      </c>
      <c r="B57" s="72"/>
      <c r="C57" s="53"/>
      <c r="D57" s="53"/>
      <c r="E57" s="49"/>
      <c r="F57" s="49"/>
      <c r="G57" s="62"/>
      <c r="H57" s="69"/>
      <c r="I57">
        <f>IF(ISBLANK(D57),I56,I56+1)</f>
        <v>17</v>
      </c>
    </row>
    <row r="58" spans="1:10" x14ac:dyDescent="0.2">
      <c r="A58" s="128">
        <v>60</v>
      </c>
      <c r="B58" s="72"/>
      <c r="C58" s="53"/>
      <c r="D58" s="53"/>
      <c r="E58" s="49"/>
      <c r="F58" s="49"/>
      <c r="G58" s="62"/>
      <c r="H58" s="69"/>
      <c r="I58">
        <f>IF(ISBLANK(D58),I57,I57+1)</f>
        <v>17</v>
      </c>
    </row>
    <row r="59" spans="1:10" x14ac:dyDescent="0.2">
      <c r="A59" s="128">
        <v>61</v>
      </c>
      <c r="B59" s="72"/>
      <c r="C59" s="53"/>
      <c r="D59" s="53"/>
      <c r="E59" s="49"/>
      <c r="F59" s="49"/>
      <c r="G59" s="62"/>
      <c r="H59" s="69"/>
      <c r="I59">
        <f>IF(ISBLANK(D59),I58,I58+1)</f>
        <v>17</v>
      </c>
    </row>
    <row r="60" spans="1:10" x14ac:dyDescent="0.2">
      <c r="A60" s="128">
        <v>62</v>
      </c>
      <c r="B60" s="72"/>
      <c r="C60" s="53"/>
      <c r="D60" s="53"/>
      <c r="E60" s="49"/>
      <c r="F60" s="49"/>
      <c r="G60" s="62"/>
      <c r="H60" s="69"/>
      <c r="I60">
        <f>IF(ISBLANK(D60),I59,I59+1)</f>
        <v>17</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xr:uid="{00000000-0002-0000-0300-000000000000}">
      <formula1>$K$2:$K$4</formula1>
    </dataValidation>
    <dataValidation type="list" allowBlank="1" showInputMessage="1" showErrorMessage="1" sqref="D13:D60" xr:uid="{00000000-0002-0000-0300-000001000000}">
      <formula1>$A$2:$A$7</formula1>
    </dataValidation>
    <dataValidation type="list" allowBlank="1" showInputMessage="1" showErrorMessage="1" sqref="C13:C60" xr:uid="{00000000-0002-0000-0300-00000200000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4"/>
  <sheetViews>
    <sheetView showGridLines="0" topLeftCell="B1" zoomScaleNormal="100" workbookViewId="0">
      <selection activeCell="H16" sqref="H16"/>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x14ac:dyDescent="0.2">
      <c r="B1" s="109" t="s">
        <v>69</v>
      </c>
      <c r="C1" s="110" t="s">
        <v>70</v>
      </c>
      <c r="D1" s="233" t="s">
        <v>71</v>
      </c>
      <c r="E1" s="233"/>
      <c r="F1" s="238"/>
      <c r="G1" s="112" t="s">
        <v>1</v>
      </c>
      <c r="I1" t="s">
        <v>17</v>
      </c>
    </row>
    <row r="2" spans="1:12" ht="24.75" thickBot="1" x14ac:dyDescent="0.25">
      <c r="B2" s="15" t="s">
        <v>73</v>
      </c>
      <c r="C2" s="16" t="s">
        <v>223</v>
      </c>
      <c r="D2" s="236" t="s">
        <v>75</v>
      </c>
      <c r="E2" s="236"/>
      <c r="F2" s="237"/>
      <c r="G2" s="113" t="str">
        <f>'FRA-detail'!Q1</f>
        <v>B31A7</v>
      </c>
      <c r="I2" t="s">
        <v>90</v>
      </c>
      <c r="L2" s="20"/>
    </row>
    <row r="3" spans="1:12" ht="36" x14ac:dyDescent="0.2">
      <c r="B3" s="15" t="s">
        <v>78</v>
      </c>
      <c r="C3" s="80" t="s">
        <v>224</v>
      </c>
      <c r="D3" s="236" t="s">
        <v>80</v>
      </c>
      <c r="E3" s="236"/>
      <c r="F3" s="239"/>
      <c r="L3" s="20"/>
    </row>
    <row r="4" spans="1:12" ht="24" x14ac:dyDescent="0.2">
      <c r="B4" s="15" t="s">
        <v>82</v>
      </c>
      <c r="C4" s="81" t="s">
        <v>225</v>
      </c>
      <c r="D4" s="236" t="s">
        <v>84</v>
      </c>
      <c r="E4" s="236"/>
      <c r="F4" s="239"/>
      <c r="L4" s="20"/>
    </row>
    <row r="5" spans="1:12" ht="36" x14ac:dyDescent="0.2">
      <c r="B5" s="15" t="s">
        <v>87</v>
      </c>
      <c r="C5" s="16" t="s">
        <v>226</v>
      </c>
      <c r="D5" s="236" t="s">
        <v>89</v>
      </c>
      <c r="E5" s="236"/>
      <c r="F5" s="239"/>
      <c r="G5" s="235"/>
      <c r="H5" s="79"/>
      <c r="I5" s="79"/>
      <c r="J5" s="79"/>
      <c r="L5" s="20"/>
    </row>
    <row r="6" spans="1:12" ht="24" x14ac:dyDescent="0.2">
      <c r="B6" s="15" t="s">
        <v>92</v>
      </c>
      <c r="C6" s="80" t="s">
        <v>227</v>
      </c>
      <c r="D6" s="236" t="s">
        <v>228</v>
      </c>
      <c r="E6" s="236"/>
      <c r="F6" s="239"/>
      <c r="G6" s="235"/>
      <c r="H6" s="79"/>
      <c r="I6" s="79"/>
      <c r="J6" s="79"/>
      <c r="L6" s="20"/>
    </row>
    <row r="7" spans="1:12" ht="13.5" thickBot="1" x14ac:dyDescent="0.25">
      <c r="B7" s="17" t="s">
        <v>96</v>
      </c>
      <c r="C7" s="18" t="s">
        <v>97</v>
      </c>
      <c r="D7" s="243" t="s">
        <v>98</v>
      </c>
      <c r="E7" s="243"/>
      <c r="F7" s="244"/>
      <c r="L7" s="20"/>
    </row>
    <row r="8" spans="1:12" ht="47.25" thickBot="1" x14ac:dyDescent="0.25">
      <c r="B8" s="20"/>
      <c r="C8" s="108" t="s">
        <v>229</v>
      </c>
      <c r="D8" s="21"/>
      <c r="E8" s="21"/>
    </row>
    <row r="9" spans="1:12" ht="16.5" thickBot="1" x14ac:dyDescent="0.25">
      <c r="B9" s="107" t="s">
        <v>28</v>
      </c>
      <c r="C9" s="240" t="str">
        <f ca="1">'FRA-detail'!A26</f>
        <v>Whychcote Court 1-44, NW2 1TT (B31</v>
      </c>
      <c r="D9" s="241"/>
      <c r="E9" s="241"/>
      <c r="F9" s="242"/>
      <c r="G9" s="106" t="s">
        <v>103</v>
      </c>
      <c r="H9" s="98">
        <f>'FRA-detail'!J8</f>
        <v>43641</v>
      </c>
    </row>
    <row r="10" spans="1:12" ht="13.5" thickBot="1" x14ac:dyDescent="0.25"/>
    <row r="11" spans="1:12" ht="39" thickBot="1" x14ac:dyDescent="0.25">
      <c r="B11" s="22" t="s">
        <v>104</v>
      </c>
      <c r="C11" s="23" t="s">
        <v>230</v>
      </c>
      <c r="D11" s="24" t="s">
        <v>69</v>
      </c>
      <c r="E11" s="34" t="s">
        <v>108</v>
      </c>
      <c r="F11" s="54" t="s">
        <v>231</v>
      </c>
    </row>
    <row r="12" spans="1:12" x14ac:dyDescent="0.2">
      <c r="A12" s="26">
        <v>1</v>
      </c>
      <c r="B12" s="36">
        <f>IF(ISNA(VLOOKUP(A12,Data!A:D,2,FALSE)),"",IF((VLOOKUP(A12,Data!A:D,2,FALSE)=0),"",VLOOKUP(A12,Data!A:D,2,FALSE)))</f>
        <v>2</v>
      </c>
      <c r="C12" s="35" t="str">
        <f>IF(ISNA(VLOOKUP(A12,Data!A:G,4,FALSE)),"",IF((VLOOKUP(A12,Data!A:G,4,FALSE)=0),"",VLOOKUP(A12,Data!A:G,4,FALSE)))</f>
        <v>Remove household storage and furniture from Basement.</v>
      </c>
      <c r="D12" s="37" t="str">
        <f>IF(ISNA(VLOOKUP(A12,Data!A:G,3,FALSE)),"",IF((VLOOKUP(A12,Data!A:G,3,FALSE)=0),"",VLOOKUP(A12,Data!A:G,3,FALSE)))</f>
        <v>P1</v>
      </c>
      <c r="E12" s="56" t="str">
        <f>IF(ISNA(VLOOKUP(A12,Data!A:G,6,FALSE)),"",IF((VLOOKUP(A12,Data!A:G,6,FALSE)=0),"",VLOOKUP(A12,Data!A:G,6,FALSE)))</f>
        <v/>
      </c>
      <c r="F12" s="61" t="str">
        <f>IF(ISNA(VLOOKUP(A12,Data!A:G,7,FALSE)),"",IF((VLOOKUP(A12,Data!A:G,7,FALSE)=0),"",VLOOKUP(A12,Data!A:G,7,FALSE)))</f>
        <v/>
      </c>
    </row>
    <row r="13" spans="1:12" ht="25.5" x14ac:dyDescent="0.2">
      <c r="A13" s="26">
        <v>2</v>
      </c>
      <c r="B13" s="38">
        <f>IF(ISNA(VLOOKUP(A13,Data!A:D,2,FALSE)),"",IF((VLOOKUP(A13,Data!A:D,2,FALSE)=0),"",VLOOKUP(A13,Data!A:D,2,FALSE)))</f>
        <v>5</v>
      </c>
      <c r="C13" s="148" t="str">
        <f>IF(ISNA(VLOOKUP(A13,Data!A:D,4,FALSE)),"",IF((VLOOKUP(A13,Data!A:D,4,FALSE)=0),"",VLOOKUP(A13,Data!A:D,4,FALSE)))</f>
        <v>Refuse bins are too close to the means of escape and need to be relocated in a secure area away from the building.</v>
      </c>
      <c r="D13" s="19" t="str">
        <f>IF(ISNA(VLOOKUP(A13,Data!A:D,3,FALSE)),"",IF((VLOOKUP(A13,Data!A:D,3,FALSE)=0),"",VLOOKUP(A13,Data!A:D,3,FALSE)))</f>
        <v>P1</v>
      </c>
      <c r="E13" s="65" t="str">
        <f>IF(ISNA(VLOOKUP(A13,Data!A:G,6,FALSE)),"",IF((VLOOKUP(A13,Data!A:G,6,FALSE)=0),"",VLOOKUP(A13,Data!A:G,6,FALSE)))</f>
        <v/>
      </c>
      <c r="F13" s="66" t="str">
        <f>IF(ISNA(VLOOKUP(A13,Data!A:G,7,FALSE)),"",IF((VLOOKUP(A13,Data!A:G,7,FALSE)=0),"",VLOOKUP(A13,Data!A:G,7,FALSE)))</f>
        <v/>
      </c>
    </row>
    <row r="14" spans="1:12" x14ac:dyDescent="0.2">
      <c r="A14" s="26">
        <v>3</v>
      </c>
      <c r="B14" s="38">
        <f>IF(ISNA(VLOOKUP(A14,Data!A:D,2,FALSE)),"",IF((VLOOKUP(A14,Data!A:D,2,FALSE)=0),"",VLOOKUP(A14,Data!A:D,2,FALSE)))</f>
        <v>12</v>
      </c>
      <c r="C14" s="148" t="str">
        <f>IF(ISNA(VLOOKUP(A14,Data!A:D,4,FALSE)),"",IF((VLOOKUP(A14,Data!A:D,4,FALSE)=0),"",VLOOKUP(A14,Data!A:D,4,FALSE)))</f>
        <v>Fit Emergency Door Release Green Box adjacent to final exit doors.</v>
      </c>
      <c r="D14" s="19" t="str">
        <f>IF(ISNA(VLOOKUP(A14,Data!A:D,3,FALSE)),"",IF((VLOOKUP(A14,Data!A:D,3,FALSE)=0),"",VLOOKUP(A14,Data!A:D,3,FALSE)))</f>
        <v>P1</v>
      </c>
      <c r="E14" s="65" t="str">
        <f>IF(ISNA(VLOOKUP(A14,Data!A:G,6,FALSE)),"",IF((VLOOKUP(A14,Data!A:G,6,FALSE)=0),"",VLOOKUP(A14,Data!A:G,6,FALSE)))</f>
        <v/>
      </c>
      <c r="F14" s="66" t="str">
        <f>IF(ISNA(VLOOKUP(A14,Data!A:G,7,FALSE)),"",IF((VLOOKUP(A14,Data!A:G,7,FALSE)=0),"",VLOOKUP(A14,Data!A:G,7,FALSE)))</f>
        <v/>
      </c>
    </row>
    <row r="15" spans="1:12" ht="25.5" x14ac:dyDescent="0.2">
      <c r="A15" s="26">
        <v>4</v>
      </c>
      <c r="B15" s="38">
        <f>IF(ISNA(VLOOKUP(A15,Data!A:D,2,FALSE)),"",IF((VLOOKUP(A15,Data!A:D,2,FALSE)=0),"",VLOOKUP(A15,Data!A:D,2,FALSE)))</f>
        <v>14</v>
      </c>
      <c r="C15" s="148" t="str">
        <f>IF(ISNA(VLOOKUP(A15,Data!A:D,4,FALSE)),"",IF((VLOOKUP(A15,Data!A:D,4,FALSE)=0),"",VLOOKUP(A15,Data!A:D,4,FALSE)))</f>
        <v>There are holes in the ceiling of the electrical intake cupboard and these should be fire stopped by a third party accredited company.</v>
      </c>
      <c r="D15" s="19" t="str">
        <f>IF(ISNA(VLOOKUP(A15,Data!A:D,3,FALSE)),"",IF((VLOOKUP(A15,Data!A:D,3,FALSE)=0),"",VLOOKUP(A15,Data!A:D,3,FALSE)))</f>
        <v>P3</v>
      </c>
      <c r="E15" s="65" t="str">
        <f>IF(ISNA(VLOOKUP(A15,Data!A:G,6,FALSE)),"",IF((VLOOKUP(A15,Data!A:G,6,FALSE)=0),"",VLOOKUP(A15,Data!A:G,6,FALSE)))</f>
        <v/>
      </c>
      <c r="F15" s="66" t="str">
        <f>IF(ISNA(VLOOKUP(A15,Data!A:G,7,FALSE)),"",IF((VLOOKUP(A15,Data!A:G,7,FALSE)=0),"",VLOOKUP(A15,Data!A:G,7,FALSE)))</f>
        <v/>
      </c>
    </row>
    <row r="16" spans="1:12" ht="25.5" x14ac:dyDescent="0.2">
      <c r="A16" s="26">
        <v>5</v>
      </c>
      <c r="B16" s="38">
        <f>IF(ISNA(VLOOKUP(A16,Data!A:D,2,FALSE)),"",IF((VLOOKUP(A16,Data!A:D,2,FALSE)=0),"",VLOOKUP(A16,Data!A:D,2,FALSE)))</f>
        <v>14</v>
      </c>
      <c r="C16" s="148" t="str">
        <f>IF(ISNA(VLOOKUP(A16,Data!A:D,4,FALSE)),"",IF((VLOOKUP(A16,Data!A:D,4,FALSE)=0),"",VLOOKUP(A16,Data!A:D,4,FALSE)))</f>
        <v>There is a service penetration breach in compartment wall above Flat 27,  this should be repaired with a fire retardant material so as to maintain the compartmentation.</v>
      </c>
      <c r="D16" s="19" t="str">
        <f>IF(ISNA(VLOOKUP(A16,Data!A:D,3,FALSE)),"",IF((VLOOKUP(A16,Data!A:D,3,FALSE)=0),"",VLOOKUP(A16,Data!A:D,3,FALSE)))</f>
        <v>P1</v>
      </c>
      <c r="E16" s="65" t="str">
        <f>IF(ISNA(VLOOKUP(A16,Data!A:G,6,FALSE)),"",IF((VLOOKUP(A16,Data!A:G,6,FALSE)=0),"",VLOOKUP(A16,Data!A:G,6,FALSE)))</f>
        <v/>
      </c>
      <c r="F16" s="66" t="str">
        <f>IF(ISNA(VLOOKUP(A16,Data!A:G,7,FALSE)),"",IF((VLOOKUP(A16,Data!A:G,7,FALSE)=0),"",VLOOKUP(A16,Data!A:G,7,FALSE)))</f>
        <v/>
      </c>
    </row>
    <row r="17" spans="1:6" ht="140.25" x14ac:dyDescent="0.2">
      <c r="A17" s="26">
        <v>6</v>
      </c>
      <c r="B17" s="38">
        <f>IF(ISNA(VLOOKUP(A17,Data!A:D,2,FALSE)),"",IF((VLOOKUP(A17,Data!A:D,2,FALSE)=0),"",VLOOKUP(A17,Data!A:D,2,FALSE)))</f>
        <v>14</v>
      </c>
      <c r="C17" s="148" t="str">
        <f>IF(ISNA(VLOOKUP(A17,Data!A:D,4,FALSE)),"",IF((VLOOKUP(A17,Data!A:D,4,FALSE)=0),"",VLOOKUP(A17,Data!A:D,4,FALSE)))</f>
        <v>Flat entrance doors are GRP type Nan-Ya slab globally assessed fire doors. It should be noted that the fire risk surveyor and Barnet Homes are aware of the recent Government statement relating to these types of doors. The Government press release states "Housing Secretary updates Parliament on the fire door investigation and confirms experts advise the risk to public safety remains low." To read the Government's full press release as well as other relevant guidance please visit https://www.gov.uk/government/news/update-on-fire-doors-investigation-risk-to-public-safety-remains-low 
It is nevertheless recommended that all of these GRP are replaced with UKAS certified FD30S doorsets which have been tested to BS476-22. Doorsets should be fitted in accordance to the manufacturer's installation instructions. It is recommended that these doors are replaced.</v>
      </c>
      <c r="D17" s="19" t="str">
        <f>IF(ISNA(VLOOKUP(A17,Data!A:D,3,FALSE)),"",IF((VLOOKUP(A17,Data!A:D,3,FALSE)=0),"",VLOOKUP(A17,Data!A:D,3,FALSE)))</f>
        <v>P3</v>
      </c>
      <c r="E17" s="65" t="str">
        <f>IF(ISNA(VLOOKUP(A17,Data!A:G,6,FALSE)),"",IF((VLOOKUP(A17,Data!A:G,6,FALSE)=0),"",VLOOKUP(A17,Data!A:G,6,FALSE)))</f>
        <v/>
      </c>
      <c r="F17" s="66" t="str">
        <f>IF(ISNA(VLOOKUP(A17,Data!A:G,7,FALSE)),"",IF((VLOOKUP(A17,Data!A:G,7,FALSE)=0),"",VLOOKUP(A17,Data!A:G,7,FALSE)))</f>
        <v/>
      </c>
    </row>
    <row r="18" spans="1:6" ht="38.25" x14ac:dyDescent="0.2">
      <c r="A18" s="26">
        <v>7</v>
      </c>
      <c r="B18" s="38">
        <f>IF(ISNA(VLOOKUP(A18,Data!A:D,2,FALSE)),"",IF((VLOOKUP(A18,Data!A:D,2,FALSE)=0),"",VLOOKUP(A18,Data!A:D,2,FALSE)))</f>
        <v>14</v>
      </c>
      <c r="C18" s="148" t="str">
        <f>IF(ISNA(VLOOKUP(A18,Data!A:D,4,FALSE)),"",IF((VLOOKUP(A18,Data!A:D,4,FALSE)=0),"",VLOOKUP(A18,Data!A:D,4,FALSE)))</f>
        <v>Flat window glazing is not fire rated and is within 1.8m of the Lobby glazing on the escape route.  It is recommended that they are replaced with fire rated pyroglass that is insulated in any future improvement works program.</v>
      </c>
      <c r="D18" s="19" t="str">
        <f>IF(ISNA(VLOOKUP(A18,Data!A:D,3,FALSE)),"",IF((VLOOKUP(A18,Data!A:D,3,FALSE)=0),"",VLOOKUP(A18,Data!A:D,3,FALSE)))</f>
        <v>P3</v>
      </c>
      <c r="E18" s="65" t="str">
        <f>IF(ISNA(VLOOKUP(A18,Data!A:G,6,FALSE)),"",IF((VLOOKUP(A18,Data!A:G,6,FALSE)=0),"",VLOOKUP(A18,Data!A:G,6,FALSE)))</f>
        <v/>
      </c>
      <c r="F18" s="66" t="str">
        <f>IF(ISNA(VLOOKUP(A18,Data!A:G,7,FALSE)),"",IF((VLOOKUP(A18,Data!A:G,7,FALSE)=0),"",VLOOKUP(A18,Data!A:G,7,FALSE)))</f>
        <v/>
      </c>
    </row>
    <row r="19" spans="1:6" ht="25.5" x14ac:dyDescent="0.2">
      <c r="A19" s="26">
        <v>8</v>
      </c>
      <c r="B19" s="38">
        <f>IF(ISNA(VLOOKUP(A19,Data!A:D,2,FALSE)),"",IF((VLOOKUP(A19,Data!A:D,2,FALSE)=0),"",VLOOKUP(A19,Data!A:D,2,FALSE)))</f>
        <v>14</v>
      </c>
      <c r="C19" s="148" t="str">
        <f>IF(ISNA(VLOOKUP(A19,Data!A:D,4,FALSE)),"",IF((VLOOKUP(A19,Data!A:D,4,FALSE)=0),"",VLOOKUP(A19,Data!A:D,4,FALSE)))</f>
        <v>The Basement Door is not a fire rated door and it is recommended that it is replaced with a UKAS certified FD30S doorset which should be fitted in accordance to BS8214.</v>
      </c>
      <c r="D19" s="19" t="str">
        <f>IF(ISNA(VLOOKUP(A19,Data!A:D,3,FALSE)),"",IF((VLOOKUP(A19,Data!A:D,3,FALSE)=0),"",VLOOKUP(A19,Data!A:D,3,FALSE)))</f>
        <v>P3</v>
      </c>
      <c r="E19" s="65" t="str">
        <f>IF(ISNA(VLOOKUP(A19,Data!A:G,6,FALSE)),"",IF((VLOOKUP(A19,Data!A:G,6,FALSE)=0),"",VLOOKUP(A19,Data!A:G,6,FALSE)))</f>
        <v/>
      </c>
      <c r="F19" s="66" t="str">
        <f>IF(ISNA(VLOOKUP(A19,Data!A:G,7,FALSE)),"",IF((VLOOKUP(A19,Data!A:G,7,FALSE)=0),"",VLOOKUP(A19,Data!A:G,7,FALSE)))</f>
        <v/>
      </c>
    </row>
    <row r="20" spans="1:6" x14ac:dyDescent="0.2">
      <c r="A20" s="26">
        <v>9</v>
      </c>
      <c r="B20" s="38">
        <f>IF(ISNA(VLOOKUP(A20,Data!A:D,2,FALSE)),"",IF((VLOOKUP(A20,Data!A:D,2,FALSE)=0),"",VLOOKUP(A20,Data!A:D,2,FALSE)))</f>
        <v>14</v>
      </c>
      <c r="C20" s="148" t="str">
        <f>IF(ISNA(VLOOKUP(A20,Data!A:D,4,FALSE)),"",IF((VLOOKUP(A20,Data!A:D,4,FALSE)=0),"",VLOOKUP(A20,Data!A:D,4,FALSE)))</f>
        <v>Fusible Link Shutter required on Dust Chute in ground floor Bin Room.</v>
      </c>
      <c r="D20" s="19" t="str">
        <f>IF(ISNA(VLOOKUP(A20,Data!A:D,3,FALSE)),"",IF((VLOOKUP(A20,Data!A:D,3,FALSE)=0),"",VLOOKUP(A20,Data!A:D,3,FALSE)))</f>
        <v>P3</v>
      </c>
      <c r="E20" s="65" t="str">
        <f>IF(ISNA(VLOOKUP(A20,Data!A:G,6,FALSE)),"",IF((VLOOKUP(A20,Data!A:G,6,FALSE)=0),"",VLOOKUP(A20,Data!A:G,6,FALSE)))</f>
        <v/>
      </c>
      <c r="F20" s="66" t="str">
        <f>IF(ISNA(VLOOKUP(A20,Data!A:G,7,FALSE)),"",IF((VLOOKUP(A20,Data!A:G,7,FALSE)=0),"",VLOOKUP(A20,Data!A:G,7,FALSE)))</f>
        <v/>
      </c>
    </row>
    <row r="21" spans="1:6" ht="140.25" x14ac:dyDescent="0.2">
      <c r="A21" s="26">
        <v>10</v>
      </c>
      <c r="B21" s="38">
        <f>IF(ISNA(VLOOKUP(A21,Data!A:D,2,FALSE)),"",IF((VLOOKUP(A21,Data!A:D,2,FALSE)=0),"",VLOOKUP(A21,Data!A:D,2,FALSE)))</f>
        <v>20</v>
      </c>
      <c r="C21" s="148" t="str">
        <f>IF(ISNA(VLOOKUP(A21,Data!A:D,4,FALSE)),"",IF((VLOOKUP(A21,Data!A:D,4,FALSE)=0),"",VLOOKUP(A21,Data!A:D,4,FALSE)))</f>
        <v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v>
      </c>
      <c r="D21" s="19" t="str">
        <f>IF(ISNA(VLOOKUP(A21,Data!A:D,3,FALSE)),"",IF((VLOOKUP(A21,Data!A:D,3,FALSE)=0),"",VLOOKUP(A21,Data!A:D,3,FALSE)))</f>
        <v>P3</v>
      </c>
      <c r="E21" s="65" t="str">
        <f>IF(ISNA(VLOOKUP(A21,Data!A:G,6,FALSE)),"",IF((VLOOKUP(A21,Data!A:G,6,FALSE)=0),"",VLOOKUP(A21,Data!A:G,6,FALSE)))</f>
        <v/>
      </c>
      <c r="F21" s="66" t="str">
        <f>IF(ISNA(VLOOKUP(A21,Data!A:G,7,FALSE)),"",IF((VLOOKUP(A21,Data!A:G,7,FALSE)=0),"",VLOOKUP(A21,Data!A:G,7,FALSE)))</f>
        <v/>
      </c>
    </row>
    <row r="22" spans="1:6" ht="25.5" x14ac:dyDescent="0.2">
      <c r="A22" s="26">
        <v>11</v>
      </c>
      <c r="B22" s="38">
        <f>IF(ISNA(VLOOKUP(A22,Data!A:D,2,FALSE)),"",IF((VLOOKUP(A22,Data!A:D,2,FALSE)=0),"",VLOOKUP(A22,Data!A:D,2,FALSE)))</f>
        <v>22</v>
      </c>
      <c r="C22" s="148" t="str">
        <f>IF(ISNA(VLOOKUP(A22,Data!A:D,4,FALSE)),"",IF((VLOOKUP(A22,Data!A:D,4,FALSE)=0),"",VLOOKUP(A22,Data!A:D,4,FALSE)))</f>
        <v>Fit "Fire Exit Keep Clear" signs on final exit doors, fit Fire Action Notice and fit "Do Not Use Lift" signs on ground, 2nd, 9 &amp; 10th floors.</v>
      </c>
      <c r="D22" s="19" t="str">
        <f>IF(ISNA(VLOOKUP(A22,Data!A:D,3,FALSE)),"",IF((VLOOKUP(A22,Data!A:D,3,FALSE)=0),"",VLOOKUP(A22,Data!A:D,3,FALSE)))</f>
        <v>P1</v>
      </c>
      <c r="E22" s="65" t="str">
        <f>IF(ISNA(VLOOKUP(A22,Data!A:G,6,FALSE)),"",IF((VLOOKUP(A22,Data!A:G,6,FALSE)=0),"",VLOOKUP(A22,Data!A:G,6,FALSE)))</f>
        <v/>
      </c>
      <c r="F22" s="66" t="str">
        <f>IF(ISNA(VLOOKUP(A22,Data!A:G,7,FALSE)),"",IF((VLOOKUP(A22,Data!A:G,7,FALSE)=0),"",VLOOKUP(A22,Data!A:G,7,FALSE)))</f>
        <v/>
      </c>
    </row>
    <row r="23" spans="1:6" ht="38.25" x14ac:dyDescent="0.2">
      <c r="A23" s="26">
        <v>12</v>
      </c>
      <c r="B23" s="38">
        <f>IF(ISNA(VLOOKUP(A23,Data!A:D,2,FALSE)),"",IF((VLOOKUP(A23,Data!A:D,2,FALSE)=0),"",VLOOKUP(A23,Data!A:D,2,FALSE)))</f>
        <v>24</v>
      </c>
      <c r="C23" s="148" t="str">
        <f>IF(ISNA(VLOOKUP(A23,Data!A:D,4,FALSE)),"",IF((VLOOKUP(A23,Data!A:D,4,FALSE)=0),"",VLOOKUP(A23,Data!A:D,4,FALSE)))</f>
        <v>In accordance with Article 13 of the RRFSO it is deemed that adequate protection is provided if the flats have an LD2 system (this would include all bedrooms), therefore recommend LD2 system is fitted.</v>
      </c>
      <c r="D23" s="19" t="str">
        <f>IF(ISNA(VLOOKUP(A23,Data!A:D,3,FALSE)),"",IF((VLOOKUP(A23,Data!A:D,3,FALSE)=0),"",VLOOKUP(A23,Data!A:D,3,FALSE)))</f>
        <v>P3</v>
      </c>
      <c r="E23" s="65" t="str">
        <f>IF(ISNA(VLOOKUP(A23,Data!A:G,6,FALSE)),"",IF((VLOOKUP(A23,Data!A:G,6,FALSE)=0),"",VLOOKUP(A23,Data!A:G,6,FALSE)))</f>
        <v/>
      </c>
      <c r="F23" s="66" t="str">
        <f>IF(ISNA(VLOOKUP(A23,Data!A:G,7,FALSE)),"",IF((VLOOKUP(A23,Data!A:G,7,FALSE)=0),"",VLOOKUP(A23,Data!A:G,7,FALSE)))</f>
        <v/>
      </c>
    </row>
    <row r="24" spans="1:6" x14ac:dyDescent="0.2">
      <c r="A24" s="26">
        <v>13</v>
      </c>
      <c r="B24" s="38">
        <f>IF(ISNA(VLOOKUP(A24,Data!A:D,2,FALSE)),"",IF((VLOOKUP(A24,Data!A:D,2,FALSE)=0),"",VLOOKUP(A24,Data!A:D,2,FALSE)))</f>
        <v>26</v>
      </c>
      <c r="C24" s="148" t="str">
        <f>IF(ISNA(VLOOKUP(A24,Data!A:D,4,FALSE)),"",IF((VLOOKUP(A24,Data!A:D,4,FALSE)=0),"",VLOOKUP(A24,Data!A:D,4,FALSE)))</f>
        <v>Unable to ascertain if flats have smoke detection and if in working order.</v>
      </c>
      <c r="D24" s="19" t="str">
        <f>IF(ISNA(VLOOKUP(A24,Data!A:D,3,FALSE)),"",IF((VLOOKUP(A24,Data!A:D,3,FALSE)=0),"",VLOOKUP(A24,Data!A:D,3,FALSE)))</f>
        <v>P3</v>
      </c>
      <c r="E24" s="65" t="str">
        <f>IF(ISNA(VLOOKUP(A24,Data!A:G,6,FALSE)),"",IF((VLOOKUP(A24,Data!A:G,6,FALSE)=0),"",VLOOKUP(A24,Data!A:G,6,FALSE)))</f>
        <v/>
      </c>
      <c r="F24" s="66" t="str">
        <f>IF(ISNA(VLOOKUP(A24,Data!A:G,7,FALSE)),"",IF((VLOOKUP(A24,Data!A:G,7,FALSE)=0),"",VLOOKUP(A24,Data!A:G,7,FALSE)))</f>
        <v/>
      </c>
    </row>
    <row r="25" spans="1:6" ht="51" x14ac:dyDescent="0.2">
      <c r="A25" s="26">
        <v>14</v>
      </c>
      <c r="B25" s="38">
        <f>IF(ISNA(VLOOKUP(A25,Data!A:D,2,FALSE)),"",IF((VLOOKUP(A25,Data!A:D,2,FALSE)=0),"",VLOOKUP(A25,Data!A:D,2,FALSE)))</f>
        <v>27</v>
      </c>
      <c r="C25" s="148" t="str">
        <f>IF(ISNA(VLOOKUP(A25,Data!A:D,4,FALSE)),"",IF((VLOOKUP(A25,Data!A:D,4,FALSE)=0),"",VLOOKUP(A25,Data!A:D,4,FALSE)))</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D25" s="19" t="str">
        <f>IF(ISNA(VLOOKUP(A25,Data!A:D,3,FALSE)),"",IF((VLOOKUP(A25,Data!A:D,3,FALSE)=0),"",VLOOKUP(A25,Data!A:D,3,FALSE)))</f>
        <v>P3</v>
      </c>
      <c r="E25" s="65" t="str">
        <f>IF(ISNA(VLOOKUP(A25,Data!A:G,6,FALSE)),"",IF((VLOOKUP(A25,Data!A:G,6,FALSE)=0),"",VLOOKUP(A25,Data!A:G,6,FALSE)))</f>
        <v/>
      </c>
      <c r="F25" s="66" t="str">
        <f>IF(ISNA(VLOOKUP(A25,Data!A:G,7,FALSE)),"",IF((VLOOKUP(A25,Data!A:G,7,FALSE)=0),"",VLOOKUP(A25,Data!A:G,7,FALSE)))</f>
        <v/>
      </c>
    </row>
    <row r="26" spans="1:6" ht="25.5" x14ac:dyDescent="0.2">
      <c r="A26" s="26">
        <v>15</v>
      </c>
      <c r="B26" s="38">
        <f>IF(ISNA(VLOOKUP(A26,Data!A:D,2,FALSE)),"",IF((VLOOKUP(A26,Data!A:D,2,FALSE)=0),"",VLOOKUP(A26,Data!A:D,2,FALSE)))</f>
        <v>28</v>
      </c>
      <c r="C26" s="148" t="str">
        <f>IF(ISNA(VLOOKUP(A26,Data!A:D,4,FALSE)),"",IF((VLOOKUP(A26,Data!A:D,4,FALSE)=0),"",VLOOKUP(A26,Data!A:D,4,FALSE)))</f>
        <v>Confirmation required that paint is Class 0. If not then provide a class 0 system for all communal parts.</v>
      </c>
      <c r="D26" s="19" t="str">
        <f>IF(ISNA(VLOOKUP(A26,Data!A:D,3,FALSE)),"",IF((VLOOKUP(A26,Data!A:D,3,FALSE)=0),"",VLOOKUP(A26,Data!A:D,3,FALSE)))</f>
        <v>P1</v>
      </c>
      <c r="E26" s="65" t="str">
        <f>IF(ISNA(VLOOKUP(A26,Data!A:G,6,FALSE)),"",IF((VLOOKUP(A26,Data!A:G,6,FALSE)=0),"",VLOOKUP(A26,Data!A:G,6,FALSE)))</f>
        <v/>
      </c>
      <c r="F26" s="66" t="str">
        <f>IF(ISNA(VLOOKUP(A26,Data!A:G,7,FALSE)),"",IF((VLOOKUP(A26,Data!A:G,7,FALSE)=0),"",VLOOKUP(A26,Data!A:G,7,FALSE)))</f>
        <v/>
      </c>
    </row>
    <row r="27" spans="1:6" ht="38.25" x14ac:dyDescent="0.2">
      <c r="A27" s="26">
        <v>16</v>
      </c>
      <c r="B27" s="38">
        <f>IF(ISNA(VLOOKUP(A27,Data!A:D,2,FALSE)),"",IF((VLOOKUP(A27,Data!A:D,2,FALSE)=0),"",VLOOKUP(A27,Data!A:D,2,FALSE)))</f>
        <v>39</v>
      </c>
      <c r="C27" s="148" t="str">
        <f>IF(ISNA(VLOOKUP(A27,Data!A:D,4,FALSE)),"",IF((VLOOKUP(A27,Data!A:D,4,FALSE)=0),"",VLOOKUP(A27,Data!A:D,4,FALSE)))</f>
        <v>There is no evidence of communication to the resident of what to do in the event of fire. We would suggest informing residents to "Stay Safe" in the event of fire and leave if they feel endangered by a fire.</v>
      </c>
      <c r="D27" s="19" t="str">
        <f>IF(ISNA(VLOOKUP(A27,Data!A:D,3,FALSE)),"",IF((VLOOKUP(A27,Data!A:D,3,FALSE)=0),"",VLOOKUP(A27,Data!A:D,3,FALSE)))</f>
        <v>P1</v>
      </c>
      <c r="E27" s="65" t="str">
        <f>IF(ISNA(VLOOKUP(A27,Data!A:G,6,FALSE)),"",IF((VLOOKUP(A27,Data!A:G,6,FALSE)=0),"",VLOOKUP(A27,Data!A:G,6,FALSE)))</f>
        <v/>
      </c>
      <c r="F27" s="66" t="str">
        <f>IF(ISNA(VLOOKUP(A27,Data!A:G,7,FALSE)),"",IF((VLOOKUP(A27,Data!A:G,7,FALSE)=0),"",VLOOKUP(A27,Data!A:G,7,FALSE)))</f>
        <v/>
      </c>
    </row>
    <row r="28" spans="1:6" x14ac:dyDescent="0.2">
      <c r="A28" s="26">
        <v>17</v>
      </c>
      <c r="B28" s="38">
        <f>IF(ISNA(VLOOKUP(A28,Data!A:D,2,FALSE)),"",IF((VLOOKUP(A28,Data!A:D,2,FALSE)=0),"",VLOOKUP(A28,Data!A:D,2,FALSE)))</f>
        <v>50</v>
      </c>
      <c r="C28" s="148" t="str">
        <f>IF(ISNA(VLOOKUP(A28,Data!A:D,4,FALSE)),"",IF((VLOOKUP(A28,Data!A:D,4,FALSE)=0),"",VLOOKUP(A28,Data!A:D,4,FALSE)))</f>
        <v>Consider installing domestic sprinkler systems in all flats.</v>
      </c>
      <c r="D28" s="19" t="str">
        <f>IF(ISNA(VLOOKUP(A28,Data!A:D,3,FALSE)),"",IF((VLOOKUP(A28,Data!A:D,3,FALSE)=0),"",VLOOKUP(A28,Data!A:D,3,FALSE)))</f>
        <v>P3</v>
      </c>
      <c r="E28" s="65" t="str">
        <f>IF(ISNA(VLOOKUP(A28,Data!A:G,6,FALSE)),"",IF((VLOOKUP(A28,Data!A:G,6,FALSE)=0),"",VLOOKUP(A28,Data!A:G,6,FALSE)))</f>
        <v/>
      </c>
      <c r="F28" s="66" t="str">
        <f>IF(ISNA(VLOOKUP(A28,Data!A:G,7,FALSE)),"",IF((VLOOKUP(A28,Data!A:G,7,FALSE)=0),"",VLOOKUP(A28,Data!A:G,7,FALSE)))</f>
        <v/>
      </c>
    </row>
    <row r="29" spans="1:6" x14ac:dyDescent="0.2">
      <c r="A29" s="26">
        <v>18</v>
      </c>
      <c r="B29" s="38" t="str">
        <f>IF(ISNA(VLOOKUP(A29,Data!A:D,2,FALSE)),"",IF((VLOOKUP(A29,Data!A:D,2,FALSE)=0),"",VLOOKUP(A29,Data!A:D,2,FALSE)))</f>
        <v/>
      </c>
      <c r="C29" s="148" t="str">
        <f>IF(ISNA(VLOOKUP(A29,Data!A:D,4,FALSE)),"",IF((VLOOKUP(A29,Data!A:D,4,FALSE)=0),"",VLOOKUP(A29,Data!A:D,4,FALSE)))</f>
        <v/>
      </c>
      <c r="D29" s="19" t="str">
        <f>IF(ISNA(VLOOKUP(A29,Data!A:D,3,FALSE)),"",IF((VLOOKUP(A29,Data!A:D,3,FALSE)=0),"",VLOOKUP(A29,Data!A:D,3,FALSE)))</f>
        <v/>
      </c>
      <c r="E29" s="65" t="str">
        <f>IF(ISNA(VLOOKUP(A29,Data!A:G,6,FALSE)),"",IF((VLOOKUP(A29,Data!A:G,6,FALSE)=0),"",VLOOKUP(A29,Data!A:G,6,FALSE)))</f>
        <v/>
      </c>
      <c r="F29" s="66" t="str">
        <f>IF(ISNA(VLOOKUP(A29,Data!A:G,7,FALSE)),"",IF((VLOOKUP(A29,Data!A:G,7,FALSE)=0),"",VLOOKUP(A29,Data!A:G,7,FALSE)))</f>
        <v/>
      </c>
    </row>
    <row r="30" spans="1:6" hidden="1" x14ac:dyDescent="0.2">
      <c r="A30" s="26">
        <v>19</v>
      </c>
      <c r="B30" s="38" t="str">
        <f>IF(ISNA(VLOOKUP(A30,Data!A:D,2,FALSE)),"",IF((VLOOKUP(A30,Data!A:D,2,FALSE)=0),"",VLOOKUP(A30,Data!A:D,2,FALSE)))</f>
        <v/>
      </c>
      <c r="C30" s="148" t="str">
        <f>IF(ISNA(VLOOKUP(A30,Data!A:D,4,FALSE)),"",IF((VLOOKUP(A30,Data!A:D,4,FALSE)=0),"",VLOOKUP(A30,Data!A:D,4,FALSE)))</f>
        <v/>
      </c>
      <c r="D30" s="19" t="str">
        <f>IF(ISNA(VLOOKUP(A30,Data!A:D,3,FALSE)),"",IF((VLOOKUP(A30,Data!A:D,3,FALSE)=0),"",VLOOKUP(A30,Data!A:D,3,FALSE)))</f>
        <v/>
      </c>
      <c r="E30" s="65" t="str">
        <f>IF(ISNA(VLOOKUP(A30,Data!A:G,6,FALSE)),"",IF((VLOOKUP(A30,Data!A:G,6,FALSE)=0),"",VLOOKUP(A30,Data!A:G,6,FALSE)))</f>
        <v/>
      </c>
      <c r="F30" s="66" t="str">
        <f>IF(ISNA(VLOOKUP(A30,Data!A:G,7,FALSE)),"",IF((VLOOKUP(A30,Data!A:G,7,FALSE)=0),"",VLOOKUP(A30,Data!A:G,7,FALSE)))</f>
        <v/>
      </c>
    </row>
    <row r="31" spans="1:6" hidden="1" x14ac:dyDescent="0.2">
      <c r="A31" s="26">
        <v>20</v>
      </c>
      <c r="B31" s="38" t="str">
        <f>IF(ISNA(VLOOKUP(A31,Data!A:D,2,FALSE)),"",IF((VLOOKUP(A31,Data!A:D,2,FALSE)=0),"",VLOOKUP(A31,Data!A:D,2,FALSE)))</f>
        <v/>
      </c>
      <c r="C31" s="148" t="str">
        <f>IF(ISNA(VLOOKUP(A31,Data!A:D,4,FALSE)),"",IF((VLOOKUP(A31,Data!A:D,4,FALSE)=0),"",VLOOKUP(A31,Data!A:D,4,FALSE)))</f>
        <v/>
      </c>
      <c r="D31" s="19" t="str">
        <f>IF(ISNA(VLOOKUP(A31,Data!A:D,3,FALSE)),"",IF((VLOOKUP(A31,Data!A:D,3,FALSE)=0),"",VLOOKUP(A31,Data!A:D,3,FALSE)))</f>
        <v/>
      </c>
      <c r="E31" s="65" t="str">
        <f>IF(ISNA(VLOOKUP(A31,Data!A:G,6,FALSE)),"",IF((VLOOKUP(A31,Data!A:G,6,FALSE)=0),"",VLOOKUP(A31,Data!A:G,6,FALSE)))</f>
        <v/>
      </c>
      <c r="F31" s="66" t="str">
        <f>IF(ISNA(VLOOKUP(A31,Data!A:G,7,FALSE)),"",IF((VLOOKUP(A31,Data!A:G,7,FALSE)=0),"",VLOOKUP(A31,Data!A:G,7,FALSE)))</f>
        <v/>
      </c>
    </row>
    <row r="32" spans="1:6" hidden="1" x14ac:dyDescent="0.2">
      <c r="A32" s="26">
        <v>21</v>
      </c>
      <c r="B32" s="38" t="str">
        <f>IF(ISNA(VLOOKUP(A32,Data!A:D,2,FALSE)),"",IF((VLOOKUP(A32,Data!A:D,2,FALSE)=0),"",VLOOKUP(A32,Data!A:D,2,FALSE)))</f>
        <v/>
      </c>
      <c r="C32" s="148" t="str">
        <f>IF(ISNA(VLOOKUP(A32,Data!A:D,4,FALSE)),"",IF((VLOOKUP(A32,Data!A:D,4,FALSE)=0),"",VLOOKUP(A32,Data!A:D,4,FALSE)))</f>
        <v/>
      </c>
      <c r="D32" s="19" t="str">
        <f>IF(ISNA(VLOOKUP(A32,Data!A:D,3,FALSE)),"",IF((VLOOKUP(A32,Data!A:D,3,FALSE)=0),"",VLOOKUP(A32,Data!A:D,3,FALSE)))</f>
        <v/>
      </c>
      <c r="E32" s="65" t="str">
        <f>IF(ISNA(VLOOKUP(A32,Data!A:G,6,FALSE)),"",IF((VLOOKUP(A32,Data!A:G,6,FALSE)=0),"",VLOOKUP(A32,Data!A:G,6,FALSE)))</f>
        <v/>
      </c>
      <c r="F32" s="66" t="str">
        <f>IF(ISNA(VLOOKUP(A32,Data!A:G,7,FALSE)),"",IF((VLOOKUP(A32,Data!A:G,7,FALSE)=0),"",VLOOKUP(A32,Data!A:G,7,FALSE)))</f>
        <v/>
      </c>
    </row>
    <row r="33" spans="1:6" hidden="1" x14ac:dyDescent="0.2">
      <c r="A33" s="26">
        <v>22</v>
      </c>
      <c r="B33" s="38" t="str">
        <f>IF(ISNA(VLOOKUP(A33,Data!A:D,2,FALSE)),"",IF((VLOOKUP(A33,Data!A:D,2,FALSE)=0),"",VLOOKUP(A33,Data!A:D,2,FALSE)))</f>
        <v/>
      </c>
      <c r="C33" s="148" t="str">
        <f>IF(ISNA(VLOOKUP(A33,Data!A:D,4,FALSE)),"",IF((VLOOKUP(A33,Data!A:D,4,FALSE)=0),"",VLOOKUP(A33,Data!A:D,4,FALSE)))</f>
        <v/>
      </c>
      <c r="D33" s="19" t="str">
        <f>IF(ISNA(VLOOKUP(A33,Data!A:D,3,FALSE)),"",IF((VLOOKUP(A33,Data!A:D,3,FALSE)=0),"",VLOOKUP(A33,Data!A:D,3,FALSE)))</f>
        <v/>
      </c>
      <c r="E33" s="65" t="str">
        <f>IF(ISNA(VLOOKUP(A33,Data!A:G,6,FALSE)),"",IF((VLOOKUP(A33,Data!A:G,6,FALSE)=0),"",VLOOKUP(A33,Data!A:G,6,FALSE)))</f>
        <v/>
      </c>
      <c r="F33" s="66" t="str">
        <f>IF(ISNA(VLOOKUP(A33,Data!A:G,7,FALSE)),"",IF((VLOOKUP(A33,Data!A:G,7,FALSE)=0),"",VLOOKUP(A33,Data!A:G,7,FALSE)))</f>
        <v/>
      </c>
    </row>
    <row r="34" spans="1:6" hidden="1" x14ac:dyDescent="0.2">
      <c r="A34" s="26">
        <v>23</v>
      </c>
      <c r="B34" s="38" t="str">
        <f>IF(ISNA(VLOOKUP(A34,Data!A:D,2,FALSE)),"",IF((VLOOKUP(A34,Data!A:D,2,FALSE)=0),"",VLOOKUP(A34,Data!A:D,2,FALSE)))</f>
        <v/>
      </c>
      <c r="C34" s="148" t="str">
        <f>IF(ISNA(VLOOKUP(A34,Data!A:D,4,FALSE)),"",IF((VLOOKUP(A34,Data!A:D,4,FALSE)=0),"",VLOOKUP(A34,Data!A:D,4,FALSE)))</f>
        <v/>
      </c>
      <c r="D34" s="19" t="str">
        <f>IF(ISNA(VLOOKUP(A34,Data!A:D,3,FALSE)),"",IF((VLOOKUP(A34,Data!A:D,3,FALSE)=0),"",VLOOKUP(A34,Data!A:D,3,FALSE)))</f>
        <v/>
      </c>
      <c r="E34" s="65" t="str">
        <f>IF(ISNA(VLOOKUP(A34,Data!A:G,6,FALSE)),"",IF((VLOOKUP(A34,Data!A:G,6,FALSE)=0),"",VLOOKUP(A34,Data!A:G,6,FALSE)))</f>
        <v/>
      </c>
      <c r="F34" s="66" t="str">
        <f>IF(ISNA(VLOOKUP(A34,Data!A:G,7,FALSE)),"",IF((VLOOKUP(A34,Data!A:G,7,FALSE)=0),"",VLOOKUP(A34,Data!A:G,7,FALSE)))</f>
        <v/>
      </c>
    </row>
    <row r="35" spans="1:6" hidden="1" x14ac:dyDescent="0.2">
      <c r="A35" s="26">
        <v>24</v>
      </c>
      <c r="B35" s="38" t="str">
        <f>IF(ISNA(VLOOKUP(A35,Data!A:D,2,FALSE)),"",IF((VLOOKUP(A35,Data!A:D,2,FALSE)=0),"",VLOOKUP(A35,Data!A:D,2,FALSE)))</f>
        <v/>
      </c>
      <c r="C35" s="148" t="str">
        <f>IF(ISNA(VLOOKUP(A35,Data!A:D,4,FALSE)),"",IF((VLOOKUP(A35,Data!A:D,4,FALSE)=0),"",VLOOKUP(A35,Data!A:D,4,FALSE)))</f>
        <v/>
      </c>
      <c r="D35" s="19" t="str">
        <f>IF(ISNA(VLOOKUP(A35,Data!A:D,3,FALSE)),"",IF((VLOOKUP(A35,Data!A:D,3,FALSE)=0),"",VLOOKUP(A35,Data!A:D,3,FALSE)))</f>
        <v/>
      </c>
      <c r="E35" s="65" t="str">
        <f>IF(ISNA(VLOOKUP(A35,Data!A:G,6,FALSE)),"",IF((VLOOKUP(A35,Data!A:G,6,FALSE)=0),"",VLOOKUP(A35,Data!A:G,6,FALSE)))</f>
        <v/>
      </c>
      <c r="F35" s="66" t="str">
        <f>IF(ISNA(VLOOKUP(A35,Data!A:G,7,FALSE)),"",IF((VLOOKUP(A35,Data!A:G,7,FALSE)=0),"",VLOOKUP(A35,Data!A:G,7,FALSE)))</f>
        <v/>
      </c>
    </row>
    <row r="36" spans="1:6" hidden="1" x14ac:dyDescent="0.2">
      <c r="A36" s="26">
        <v>25</v>
      </c>
      <c r="B36" s="38" t="str">
        <f>IF(ISNA(VLOOKUP(A36,Data!A:D,2,FALSE)),"",IF((VLOOKUP(A36,Data!A:D,2,FALSE)=0),"",VLOOKUP(A36,Data!A:D,2,FALSE)))</f>
        <v/>
      </c>
      <c r="C36" s="148" t="str">
        <f>IF(ISNA(VLOOKUP(A36,Data!A:D,4,FALSE)),"",IF((VLOOKUP(A36,Data!A:D,4,FALSE)=0),"",VLOOKUP(A36,Data!A:D,4,FALSE)))</f>
        <v/>
      </c>
      <c r="D36" s="19" t="str">
        <f>IF(ISNA(VLOOKUP(A36,Data!A:D,3,FALSE)),"",IF((VLOOKUP(A36,Data!A:D,3,FALSE)=0),"",VLOOKUP(A36,Data!A:D,3,FALSE)))</f>
        <v/>
      </c>
      <c r="E36" s="65" t="str">
        <f>IF(ISNA(VLOOKUP(A36,Data!A:G,6,FALSE)),"",IF((VLOOKUP(A36,Data!A:G,6,FALSE)=0),"",VLOOKUP(A36,Data!A:G,6,FALSE)))</f>
        <v/>
      </c>
      <c r="F36" s="66" t="str">
        <f>IF(ISNA(VLOOKUP(A36,Data!A:G,7,FALSE)),"",IF((VLOOKUP(A36,Data!A:G,7,FALSE)=0),"",VLOOKUP(A36,Data!A:G,7,FALSE)))</f>
        <v/>
      </c>
    </row>
    <row r="37" spans="1:6" hidden="1" x14ac:dyDescent="0.2">
      <c r="A37" s="26">
        <v>26</v>
      </c>
      <c r="B37" s="38" t="str">
        <f>IF(ISNA(VLOOKUP(A37,Data!A:D,2,FALSE)),"",IF((VLOOKUP(A37,Data!A:D,2,FALSE)=0),"",VLOOKUP(A37,Data!A:D,2,FALSE)))</f>
        <v/>
      </c>
      <c r="C37" s="148" t="str">
        <f>IF(ISNA(VLOOKUP(A37,Data!A:D,4,FALSE)),"",IF((VLOOKUP(A37,Data!A:D,4,FALSE)=0),"",VLOOKUP(A37,Data!A:D,4,FALSE)))</f>
        <v/>
      </c>
      <c r="D37" s="19" t="str">
        <f>IF(ISNA(VLOOKUP(A37,Data!A:D,3,FALSE)),"",IF((VLOOKUP(A37,Data!A:D,3,FALSE)=0),"",VLOOKUP(A37,Data!A:D,3,FALSE)))</f>
        <v/>
      </c>
      <c r="E37" s="65" t="str">
        <f>IF(ISNA(VLOOKUP(A37,Data!A:G,6,FALSE)),"",IF((VLOOKUP(A37,Data!A:G,6,FALSE)=0),"",VLOOKUP(A37,Data!A:G,6,FALSE)))</f>
        <v/>
      </c>
      <c r="F37" s="66" t="str">
        <f>IF(ISNA(VLOOKUP(A37,Data!A:G,7,FALSE)),"",IF((VLOOKUP(A37,Data!A:G,7,FALSE)=0),"",VLOOKUP(A37,Data!A:G,7,FALSE)))</f>
        <v/>
      </c>
    </row>
    <row r="38" spans="1:6" hidden="1" x14ac:dyDescent="0.2">
      <c r="A38" s="26">
        <v>27</v>
      </c>
      <c r="B38" s="38" t="str">
        <f>IF(ISNA(VLOOKUP(A38,Data!A:D,2,FALSE)),"",IF((VLOOKUP(A38,Data!A:D,2,FALSE)=0),"",VLOOKUP(A38,Data!A:D,2,FALSE)))</f>
        <v/>
      </c>
      <c r="C38" s="148" t="str">
        <f>IF(ISNA(VLOOKUP(A38,Data!A:D,4,FALSE)),"",IF((VLOOKUP(A38,Data!A:D,4,FALSE)=0),"",VLOOKUP(A38,Data!A:D,4,FALSE)))</f>
        <v/>
      </c>
      <c r="D38" s="19" t="str">
        <f>IF(ISNA(VLOOKUP(A38,Data!A:D,3,FALSE)),"",IF((VLOOKUP(A38,Data!A:D,3,FALSE)=0),"",VLOOKUP(A38,Data!A:D,3,FALSE)))</f>
        <v/>
      </c>
      <c r="E38" s="65" t="str">
        <f>IF(ISNA(VLOOKUP(A38,Data!A:G,6,FALSE)),"",IF((VLOOKUP(A38,Data!A:G,6,FALSE)=0),"",VLOOKUP(A38,Data!A:G,6,FALSE)))</f>
        <v/>
      </c>
      <c r="F38" s="66" t="str">
        <f>IF(ISNA(VLOOKUP(A38,Data!A:G,7,FALSE)),"",IF((VLOOKUP(A38,Data!A:G,7,FALSE)=0),"",VLOOKUP(A38,Data!A:G,7,FALSE)))</f>
        <v/>
      </c>
    </row>
    <row r="39" spans="1:6" hidden="1" x14ac:dyDescent="0.2">
      <c r="A39" s="26">
        <v>28</v>
      </c>
      <c r="B39" s="38" t="str">
        <f>IF(ISNA(VLOOKUP(A39,Data!A:D,2,FALSE)),"",IF((VLOOKUP(A39,Data!A:D,2,FALSE)=0),"",VLOOKUP(A39,Data!A:D,2,FALSE)))</f>
        <v/>
      </c>
      <c r="C39" s="148" t="str">
        <f>IF(ISNA(VLOOKUP(A39,Data!A:D,4,FALSE)),"",IF((VLOOKUP(A39,Data!A:D,4,FALSE)=0),"",VLOOKUP(A39,Data!A:D,4,FALSE)))</f>
        <v/>
      </c>
      <c r="D39" s="19" t="str">
        <f>IF(ISNA(VLOOKUP(A39,Data!A:D,3,FALSE)),"",IF((VLOOKUP(A39,Data!A:D,3,FALSE)=0),"",VLOOKUP(A39,Data!A:D,3,FALSE)))</f>
        <v/>
      </c>
      <c r="E39" s="65" t="str">
        <f>IF(ISNA(VLOOKUP(A39,Data!A:G,6,FALSE)),"",IF((VLOOKUP(A39,Data!A:G,6,FALSE)=0),"",VLOOKUP(A39,Data!A:G,6,FALSE)))</f>
        <v/>
      </c>
      <c r="F39" s="66" t="str">
        <f>IF(ISNA(VLOOKUP(A39,Data!A:G,7,FALSE)),"",IF((VLOOKUP(A39,Data!A:G,7,FALSE)=0),"",VLOOKUP(A39,Data!A:G,7,FALSE)))</f>
        <v/>
      </c>
    </row>
    <row r="40" spans="1:6" hidden="1" x14ac:dyDescent="0.2">
      <c r="A40" s="26">
        <v>29</v>
      </c>
      <c r="B40" s="38" t="str">
        <f>IF(ISNA(VLOOKUP(A40,Data!A:D,2,FALSE)),"",IF((VLOOKUP(A40,Data!A:D,2,FALSE)=0),"",VLOOKUP(A40,Data!A:D,2,FALSE)))</f>
        <v/>
      </c>
      <c r="C40" s="148" t="str">
        <f>IF(ISNA(VLOOKUP(A40,Data!A:D,4,FALSE)),"",IF((VLOOKUP(A40,Data!A:D,4,FALSE)=0),"",VLOOKUP(A40,Data!A:D,4,FALSE)))</f>
        <v/>
      </c>
      <c r="D40" s="19" t="str">
        <f>IF(ISNA(VLOOKUP(A40,Data!A:D,3,FALSE)),"",IF((VLOOKUP(A40,Data!A:D,3,FALSE)=0),"",VLOOKUP(A40,Data!A:D,3,FALSE)))</f>
        <v/>
      </c>
      <c r="E40" s="65" t="str">
        <f>IF(ISNA(VLOOKUP(A40,Data!A:G,6,FALSE)),"",IF((VLOOKUP(A40,Data!A:G,6,FALSE)=0),"",VLOOKUP(A40,Data!A:G,6,FALSE)))</f>
        <v/>
      </c>
      <c r="F40" s="66" t="str">
        <f>IF(ISNA(VLOOKUP(A40,Data!A:G,7,FALSE)),"",IF((VLOOKUP(A40,Data!A:G,7,FALSE)=0),"",VLOOKUP(A40,Data!A:G,7,FALSE)))</f>
        <v/>
      </c>
    </row>
    <row r="41" spans="1:6" hidden="1" x14ac:dyDescent="0.2">
      <c r="A41" s="26">
        <v>30</v>
      </c>
      <c r="B41" s="38" t="str">
        <f>IF(ISNA(VLOOKUP(A41,Data!A:D,2,FALSE)),"",IF((VLOOKUP(A41,Data!A:D,2,FALSE)=0),"",VLOOKUP(A41,Data!A:D,2,FALSE)))</f>
        <v/>
      </c>
      <c r="C41" s="148" t="str">
        <f>IF(ISNA(VLOOKUP(A41,Data!A:D,4,FALSE)),"",IF((VLOOKUP(A41,Data!A:D,4,FALSE)=0),"",VLOOKUP(A41,Data!A:D,4,FALSE)))</f>
        <v/>
      </c>
      <c r="D41" s="19" t="str">
        <f>IF(ISNA(VLOOKUP(A41,Data!A:D,3,FALSE)),"",IF((VLOOKUP(A41,Data!A:D,3,FALSE)=0),"",VLOOKUP(A41,Data!A:D,3,FALSE)))</f>
        <v/>
      </c>
      <c r="E41" s="65" t="str">
        <f>IF(ISNA(VLOOKUP(A41,Data!A:G,6,FALSE)),"",IF((VLOOKUP(A41,Data!A:G,6,FALSE)=0),"",VLOOKUP(A41,Data!A:G,6,FALSE)))</f>
        <v/>
      </c>
      <c r="F41" s="66" t="str">
        <f>IF(ISNA(VLOOKUP(A41,Data!A:G,7,FALSE)),"",IF((VLOOKUP(A41,Data!A:G,7,FALSE)=0),"",VLOOKUP(A41,Data!A:G,7,FALSE)))</f>
        <v/>
      </c>
    </row>
    <row r="42" spans="1:6" hidden="1" x14ac:dyDescent="0.2">
      <c r="A42" s="26">
        <v>31</v>
      </c>
      <c r="B42" s="38" t="str">
        <f>IF(ISNA(VLOOKUP(A42,Data!A:D,2,FALSE)),"",IF((VLOOKUP(A42,Data!A:D,2,FALSE)=0),"",VLOOKUP(A42,Data!A:D,2,FALSE)))</f>
        <v/>
      </c>
      <c r="C42" s="148" t="str">
        <f>IF(ISNA(VLOOKUP(A42,Data!A:D,4,FALSE)),"",IF((VLOOKUP(A42,Data!A:D,4,FALSE)=0),"",VLOOKUP(A42,Data!A:D,4,FALSE)))</f>
        <v/>
      </c>
      <c r="D42" s="19" t="str">
        <f>IF(ISNA(VLOOKUP(A42,Data!A:D,3,FALSE)),"",IF((VLOOKUP(A42,Data!A:D,3,FALSE)=0),"",VLOOKUP(A42,Data!A:D,3,FALSE)))</f>
        <v/>
      </c>
      <c r="E42" s="65" t="str">
        <f>IF(ISNA(VLOOKUP(A42,Data!A:G,6,FALSE)),"",IF((VLOOKUP(A42,Data!A:G,6,FALSE)=0),"",VLOOKUP(A42,Data!A:G,6,FALSE)))</f>
        <v/>
      </c>
      <c r="F42" s="66" t="str">
        <f>IF(ISNA(VLOOKUP(A42,Data!A:G,7,FALSE)),"",IF((VLOOKUP(A42,Data!A:G,7,FALSE)=0),"",VLOOKUP(A42,Data!A:G,7,FALSE)))</f>
        <v/>
      </c>
    </row>
    <row r="43" spans="1:6" hidden="1" x14ac:dyDescent="0.2">
      <c r="A43" s="26">
        <v>32</v>
      </c>
      <c r="B43" s="38" t="str">
        <f>IF(ISNA(VLOOKUP(A43,Data!A:D,2,FALSE)),"",IF((VLOOKUP(A43,Data!A:D,2,FALSE)=0),"",VLOOKUP(A43,Data!A:D,2,FALSE)))</f>
        <v/>
      </c>
      <c r="C43" s="148" t="str">
        <f>IF(ISNA(VLOOKUP(A43,Data!A:D,4,FALSE)),"",IF((VLOOKUP(A43,Data!A:D,4,FALSE)=0),"",VLOOKUP(A43,Data!A:D,4,FALSE)))</f>
        <v/>
      </c>
      <c r="D43" s="19" t="str">
        <f>IF(ISNA(VLOOKUP(A43,Data!A:D,3,FALSE)),"",IF((VLOOKUP(A43,Data!A:D,3,FALSE)=0),"",VLOOKUP(A43,Data!A:D,3,FALSE)))</f>
        <v/>
      </c>
      <c r="E43" s="65" t="str">
        <f>IF(ISNA(VLOOKUP(A43,Data!A:G,6,FALSE)),"",IF((VLOOKUP(A43,Data!A:G,6,FALSE)=0),"",VLOOKUP(A43,Data!A:G,6,FALSE)))</f>
        <v/>
      </c>
      <c r="F43" s="66" t="str">
        <f>IF(ISNA(VLOOKUP(A43,Data!A:G,7,FALSE)),"",IF((VLOOKUP(A43,Data!A:G,7,FALSE)=0),"",VLOOKUP(A43,Data!A:G,7,FALSE)))</f>
        <v/>
      </c>
    </row>
    <row r="44" spans="1:6" hidden="1" x14ac:dyDescent="0.2">
      <c r="A44" s="26">
        <v>33</v>
      </c>
      <c r="B44" s="38" t="str">
        <f>IF(ISNA(VLOOKUP(A44,Data!A:D,2,FALSE)),"",IF((VLOOKUP(A44,Data!A:D,2,FALSE)=0),"",VLOOKUP(A44,Data!A:D,2,FALSE)))</f>
        <v/>
      </c>
      <c r="C44" s="148" t="str">
        <f>IF(ISNA(VLOOKUP(A44,Data!A:D,4,FALSE)),"",IF((VLOOKUP(A44,Data!A:D,4,FALSE)=0),"",VLOOKUP(A44,Data!A:D,4,FALSE)))</f>
        <v/>
      </c>
      <c r="D44" s="19" t="str">
        <f>IF(ISNA(VLOOKUP(A44,Data!A:D,3,FALSE)),"",IF((VLOOKUP(A44,Data!A:D,3,FALSE)=0),"",VLOOKUP(A44,Data!A:D,3,FALSE)))</f>
        <v/>
      </c>
      <c r="E44" s="65" t="str">
        <f>IF(ISNA(VLOOKUP(A44,Data!A:G,6,FALSE)),"",IF((VLOOKUP(A44,Data!A:G,6,FALSE)=0),"",VLOOKUP(A44,Data!A:G,6,FALSE)))</f>
        <v/>
      </c>
      <c r="F44" s="66" t="str">
        <f>IF(ISNA(VLOOKUP(A44,Data!A:G,7,FALSE)),"",IF((VLOOKUP(A44,Data!A:G,7,FALSE)=0),"",VLOOKUP(A44,Data!A:G,7,FALSE)))</f>
        <v/>
      </c>
    </row>
    <row r="45" spans="1:6" hidden="1" x14ac:dyDescent="0.2">
      <c r="A45" s="26">
        <v>34</v>
      </c>
      <c r="B45" s="38" t="str">
        <f>IF(ISNA(VLOOKUP(A45,Data!A:D,2,FALSE)),"",IF((VLOOKUP(A45,Data!A:D,2,FALSE)=0),"",VLOOKUP(A45,Data!A:D,2,FALSE)))</f>
        <v/>
      </c>
      <c r="C45" s="148" t="str">
        <f>IF(ISNA(VLOOKUP(A45,Data!A:D,4,FALSE)),"",IF((VLOOKUP(A45,Data!A:D,4,FALSE)=0),"",VLOOKUP(A45,Data!A:D,4,FALSE)))</f>
        <v/>
      </c>
      <c r="D45" s="19" t="str">
        <f>IF(ISNA(VLOOKUP(A45,Data!A:D,3,FALSE)),"",IF((VLOOKUP(A45,Data!A:D,3,FALSE)=0),"",VLOOKUP(A45,Data!A:D,3,FALSE)))</f>
        <v/>
      </c>
      <c r="E45" s="65" t="str">
        <f>IF(ISNA(VLOOKUP(A45,Data!A:G,6,FALSE)),"",IF((VLOOKUP(A45,Data!A:G,6,FALSE)=0),"",VLOOKUP(A45,Data!A:G,6,FALSE)))</f>
        <v/>
      </c>
      <c r="F45" s="66" t="str">
        <f>IF(ISNA(VLOOKUP(A45,Data!A:G,7,FALSE)),"",IF((VLOOKUP(A45,Data!A:G,7,FALSE)=0),"",VLOOKUP(A45,Data!A:G,7,FALSE)))</f>
        <v/>
      </c>
    </row>
    <row r="46" spans="1:6" hidden="1" x14ac:dyDescent="0.2">
      <c r="A46" s="26">
        <v>35</v>
      </c>
      <c r="B46" s="38" t="str">
        <f>IF(ISNA(VLOOKUP(A46,Data!A:D,2,FALSE)),"",IF((VLOOKUP(A46,Data!A:D,2,FALSE)=0),"",VLOOKUP(A46,Data!A:D,2,FALSE)))</f>
        <v/>
      </c>
      <c r="C46" s="148" t="str">
        <f>IF(ISNA(VLOOKUP(A46,Data!A:D,4,FALSE)),"",IF((VLOOKUP(A46,Data!A:D,4,FALSE)=0),"",VLOOKUP(A46,Data!A:D,4,FALSE)))</f>
        <v/>
      </c>
      <c r="D46" s="19" t="str">
        <f>IF(ISNA(VLOOKUP(A46,Data!A:D,3,FALSE)),"",IF((VLOOKUP(A46,Data!A:D,3,FALSE)=0),"",VLOOKUP(A46,Data!A:D,3,FALSE)))</f>
        <v/>
      </c>
      <c r="E46" s="65" t="str">
        <f>IF(ISNA(VLOOKUP(A46,Data!A:G,6,FALSE)),"",IF((VLOOKUP(A46,Data!A:G,6,FALSE)=0),"",VLOOKUP(A46,Data!A:G,6,FALSE)))</f>
        <v/>
      </c>
      <c r="F46" s="66" t="str">
        <f>IF(ISNA(VLOOKUP(A46,Data!A:G,7,FALSE)),"",IF((VLOOKUP(A46,Data!A:G,7,FALSE)=0),"",VLOOKUP(A46,Data!A:G,7,FALSE)))</f>
        <v/>
      </c>
    </row>
    <row r="47" spans="1:6" hidden="1" x14ac:dyDescent="0.2">
      <c r="A47" s="26">
        <v>36</v>
      </c>
      <c r="B47" s="38" t="str">
        <f>IF(ISNA(VLOOKUP(A47,Data!A:D,2,FALSE)),"",IF((VLOOKUP(A47,Data!A:D,2,FALSE)=0),"",VLOOKUP(A47,Data!A:D,2,FALSE)))</f>
        <v/>
      </c>
      <c r="C47" s="148" t="str">
        <f>IF(ISNA(VLOOKUP(A47,Data!A:D,4,FALSE)),"",IF((VLOOKUP(A47,Data!A:D,4,FALSE)=0),"",VLOOKUP(A47,Data!A:D,4,FALSE)))</f>
        <v/>
      </c>
      <c r="D47" s="19" t="str">
        <f>IF(ISNA(VLOOKUP(A47,Data!A:D,3,FALSE)),"",IF((VLOOKUP(A47,Data!A:D,3,FALSE)=0),"",VLOOKUP(A47,Data!A:D,3,FALSE)))</f>
        <v/>
      </c>
      <c r="E47" s="65" t="str">
        <f>IF(ISNA(VLOOKUP(A47,Data!A:G,6,FALSE)),"",IF((VLOOKUP(A47,Data!A:G,6,FALSE)=0),"",VLOOKUP(A47,Data!A:G,6,FALSE)))</f>
        <v/>
      </c>
      <c r="F47" s="66" t="str">
        <f>IF(ISNA(VLOOKUP(A47,Data!A:G,7,FALSE)),"",IF((VLOOKUP(A47,Data!A:G,7,FALSE)=0),"",VLOOKUP(A47,Data!A:G,7,FALSE)))</f>
        <v/>
      </c>
    </row>
    <row r="48" spans="1:6" hidden="1" x14ac:dyDescent="0.2">
      <c r="A48" s="26">
        <v>37</v>
      </c>
      <c r="B48" s="38" t="str">
        <f>IF(ISNA(VLOOKUP(A48,Data!A:D,2,FALSE)),"",IF((VLOOKUP(A48,Data!A:D,2,FALSE)=0),"",VLOOKUP(A48,Data!A:D,2,FALSE)))</f>
        <v/>
      </c>
      <c r="C48" s="148" t="str">
        <f>IF(ISNA(VLOOKUP(A48,Data!A:D,4,FALSE)),"",IF((VLOOKUP(A48,Data!A:D,4,FALSE)=0),"",VLOOKUP(A48,Data!A:D,4,FALSE)))</f>
        <v/>
      </c>
      <c r="D48" s="19" t="str">
        <f>IF(ISNA(VLOOKUP(A48,Data!A:D,3,FALSE)),"",IF((VLOOKUP(A48,Data!A:D,3,FALSE)=0),"",VLOOKUP(A48,Data!A:D,3,FALSE)))</f>
        <v/>
      </c>
      <c r="E48" s="65" t="str">
        <f>IF(ISNA(VLOOKUP(A48,Data!A:G,6,FALSE)),"",IF((VLOOKUP(A48,Data!A:G,6,FALSE)=0),"",VLOOKUP(A48,Data!A:G,6,FALSE)))</f>
        <v/>
      </c>
      <c r="F48" s="66" t="str">
        <f>IF(ISNA(VLOOKUP(A48,Data!A:G,7,FALSE)),"",IF((VLOOKUP(A48,Data!A:G,7,FALSE)=0),"",VLOOKUP(A48,Data!A:G,7,FALSE)))</f>
        <v/>
      </c>
    </row>
    <row r="49" spans="1:6" hidden="1" x14ac:dyDescent="0.2">
      <c r="A49" s="26">
        <v>38</v>
      </c>
      <c r="B49" s="38" t="str">
        <f>IF(ISNA(VLOOKUP(A49,Data!A:D,2,FALSE)),"",IF((VLOOKUP(A49,Data!A:D,2,FALSE)=0),"",VLOOKUP(A49,Data!A:D,2,FALSE)))</f>
        <v/>
      </c>
      <c r="C49" s="148" t="str">
        <f>IF(ISNA(VLOOKUP(A49,Data!A:D,4,FALSE)),"",IF((VLOOKUP(A49,Data!A:D,4,FALSE)=0),"",VLOOKUP(A49,Data!A:D,4,FALSE)))</f>
        <v/>
      </c>
      <c r="D49" s="19" t="str">
        <f>IF(ISNA(VLOOKUP(A49,Data!A:D,3,FALSE)),"",IF((VLOOKUP(A49,Data!A:D,3,FALSE)=0),"",VLOOKUP(A49,Data!A:D,3,FALSE)))</f>
        <v/>
      </c>
      <c r="E49" s="65" t="str">
        <f>IF(ISNA(VLOOKUP(A49,Data!A:G,6,FALSE)),"",IF((VLOOKUP(A49,Data!A:G,6,FALSE)=0),"",VLOOKUP(A49,Data!A:G,6,FALSE)))</f>
        <v/>
      </c>
      <c r="F49" s="66" t="str">
        <f>IF(ISNA(VLOOKUP(A49,Data!A:G,7,FALSE)),"",IF((VLOOKUP(A49,Data!A:G,7,FALSE)=0),"",VLOOKUP(A49,Data!A:G,7,FALSE)))</f>
        <v/>
      </c>
    </row>
    <row r="50" spans="1:6" hidden="1" x14ac:dyDescent="0.2">
      <c r="A50" s="26">
        <v>39</v>
      </c>
      <c r="B50" s="38" t="str">
        <f>IF(ISNA(VLOOKUP(A50,Data!A:D,2,FALSE)),"",IF((VLOOKUP(A50,Data!A:D,2,FALSE)=0),"",VLOOKUP(A50,Data!A:D,2,FALSE)))</f>
        <v/>
      </c>
      <c r="C50" s="148" t="str">
        <f>IF(ISNA(VLOOKUP(A50,Data!A:D,4,FALSE)),"",IF((VLOOKUP(A50,Data!A:D,4,FALSE)=0),"",VLOOKUP(A50,Data!A:D,4,FALSE)))</f>
        <v/>
      </c>
      <c r="D50" s="19" t="str">
        <f>IF(ISNA(VLOOKUP(A50,Data!A:D,3,FALSE)),"",IF((VLOOKUP(A50,Data!A:D,3,FALSE)=0),"",VLOOKUP(A50,Data!A:D,3,FALSE)))</f>
        <v/>
      </c>
      <c r="E50" s="65" t="str">
        <f>IF(ISNA(VLOOKUP(A50,Data!A:G,6,FALSE)),"",IF((VLOOKUP(A50,Data!A:G,6,FALSE)=0),"",VLOOKUP(A50,Data!A:G,6,FALSE)))</f>
        <v/>
      </c>
      <c r="F50" s="66" t="str">
        <f>IF(ISNA(VLOOKUP(A50,Data!A:G,7,FALSE)),"",IF((VLOOKUP(A50,Data!A:G,7,FALSE)=0),"",VLOOKUP(A50,Data!A:G,7,FALSE)))</f>
        <v/>
      </c>
    </row>
    <row r="51" spans="1:6" hidden="1" x14ac:dyDescent="0.2">
      <c r="A51" s="26">
        <v>40</v>
      </c>
      <c r="B51" s="38" t="str">
        <f>IF(ISNA(VLOOKUP(A51,Data!A:D,2,FALSE)),"",IF((VLOOKUP(A51,Data!A:D,2,FALSE)=0),"",VLOOKUP(A51,Data!A:D,2,FALSE)))</f>
        <v/>
      </c>
      <c r="C51" s="148" t="str">
        <f>IF(ISNA(VLOOKUP(A51,Data!A:D,4,FALSE)),"",IF((VLOOKUP(A51,Data!A:D,4,FALSE)=0),"",VLOOKUP(A51,Data!A:D,4,FALSE)))</f>
        <v/>
      </c>
      <c r="D51" s="19" t="str">
        <f>IF(ISNA(VLOOKUP(A51,Data!A:D,3,FALSE)),"",IF((VLOOKUP(A51,Data!A:D,3,FALSE)=0),"",VLOOKUP(A51,Data!A:D,3,FALSE)))</f>
        <v/>
      </c>
      <c r="E51" s="65" t="str">
        <f>IF(ISNA(VLOOKUP(A51,Data!A:G,6,FALSE)),"",IF((VLOOKUP(A51,Data!A:G,6,FALSE)=0),"",VLOOKUP(A51,Data!A:G,6,FALSE)))</f>
        <v/>
      </c>
      <c r="F51" s="66" t="str">
        <f>IF(ISNA(VLOOKUP(A51,Data!A:G,7,FALSE)),"",IF((VLOOKUP(A51,Data!A:G,7,FALSE)=0),"",VLOOKUP(A51,Data!A:G,7,FALSE)))</f>
        <v/>
      </c>
    </row>
    <row r="52" spans="1:6" hidden="1" x14ac:dyDescent="0.2">
      <c r="A52" s="26">
        <v>41</v>
      </c>
      <c r="B52" s="38" t="str">
        <f>IF(ISNA(VLOOKUP(A52,Data!A:D,2,FALSE)),"",IF((VLOOKUP(A52,Data!A:D,2,FALSE)=0),"",VLOOKUP(A52,Data!A:D,2,FALSE)))</f>
        <v/>
      </c>
      <c r="C52" s="148" t="str">
        <f>IF(ISNA(VLOOKUP(A52,Data!A:D,4,FALSE)),"",IF((VLOOKUP(A52,Data!A:D,4,FALSE)=0),"",VLOOKUP(A52,Data!A:D,4,FALSE)))</f>
        <v/>
      </c>
      <c r="D52" s="19" t="str">
        <f>IF(ISNA(VLOOKUP(A52,Data!A:D,3,FALSE)),"",IF((VLOOKUP(A52,Data!A:D,3,FALSE)=0),"",VLOOKUP(A52,Data!A:D,3,FALSE)))</f>
        <v/>
      </c>
      <c r="E52" s="65" t="str">
        <f>IF(ISNA(VLOOKUP(A52,Data!A:G,6,FALSE)),"",IF((VLOOKUP(A52,Data!A:G,6,FALSE)=0),"",VLOOKUP(A52,Data!A:G,6,FALSE)))</f>
        <v/>
      </c>
      <c r="F52" s="66" t="str">
        <f>IF(ISNA(VLOOKUP(A52,Data!A:G,7,FALSE)),"",IF((VLOOKUP(A52,Data!A:G,7,FALSE)=0),"",VLOOKUP(A52,Data!A:G,7,FALSE)))</f>
        <v/>
      </c>
    </row>
    <row r="53" spans="1:6" hidden="1" x14ac:dyDescent="0.2">
      <c r="A53" s="26">
        <v>42</v>
      </c>
      <c r="B53" s="38" t="str">
        <f>IF(ISNA(VLOOKUP(A53,Data!A:D,2,FALSE)),"",IF((VLOOKUP(A53,Data!A:D,2,FALSE)=0),"",VLOOKUP(A53,Data!A:D,2,FALSE)))</f>
        <v/>
      </c>
      <c r="C53" s="148" t="str">
        <f>IF(ISNA(VLOOKUP(A53,Data!A:D,4,FALSE)),"",IF((VLOOKUP(A53,Data!A:D,4,FALSE)=0),"",VLOOKUP(A53,Data!A:D,4,FALSE)))</f>
        <v/>
      </c>
      <c r="D53" s="19" t="str">
        <f>IF(ISNA(VLOOKUP(A53,Data!A:D,3,FALSE)),"",IF((VLOOKUP(A53,Data!A:D,3,FALSE)=0),"",VLOOKUP(A53,Data!A:D,3,FALSE)))</f>
        <v/>
      </c>
      <c r="E53" s="65" t="str">
        <f>IF(ISNA(VLOOKUP(A53,Data!A:G,6,FALSE)),"",IF((VLOOKUP(A53,Data!A:G,6,FALSE)=0),"",VLOOKUP(A53,Data!A:G,6,FALSE)))</f>
        <v/>
      </c>
      <c r="F53" s="66" t="str">
        <f>IF(ISNA(VLOOKUP(A53,Data!A:G,7,FALSE)),"",IF((VLOOKUP(A53,Data!A:G,7,FALSE)=0),"",VLOOKUP(A53,Data!A:G,7,FALSE)))</f>
        <v/>
      </c>
    </row>
    <row r="54" spans="1:6" hidden="1" x14ac:dyDescent="0.2">
      <c r="A54" s="26">
        <v>43</v>
      </c>
      <c r="B54" s="38" t="str">
        <f>IF(ISNA(VLOOKUP(A54,Data!A:D,2,FALSE)),"",IF((VLOOKUP(A54,Data!A:D,2,FALSE)=0),"",VLOOKUP(A54,Data!A:D,2,FALSE)))</f>
        <v/>
      </c>
      <c r="C54" s="148" t="str">
        <f>IF(ISNA(VLOOKUP(A54,Data!A:D,4,FALSE)),"",IF((VLOOKUP(A54,Data!A:D,4,FALSE)=0),"",VLOOKUP(A54,Data!A:D,4,FALSE)))</f>
        <v/>
      </c>
      <c r="D54" s="19" t="str">
        <f>IF(ISNA(VLOOKUP(A54,Data!A:D,3,FALSE)),"",IF((VLOOKUP(A54,Data!A:D,3,FALSE)=0),"",VLOOKUP(A54,Data!A:D,3,FALSE)))</f>
        <v/>
      </c>
      <c r="E54" s="65" t="str">
        <f>IF(ISNA(VLOOKUP(A54,Data!A:G,6,FALSE)),"",IF((VLOOKUP(A54,Data!A:G,6,FALSE)=0),"",VLOOKUP(A54,Data!A:G,6,FALSE)))</f>
        <v/>
      </c>
      <c r="F54" s="66" t="str">
        <f>IF(ISNA(VLOOKUP(A54,Data!A:G,7,FALSE)),"",IF((VLOOKUP(A54,Data!A:G,7,FALSE)=0),"",VLOOKUP(A54,Data!A:G,7,FALSE)))</f>
        <v/>
      </c>
    </row>
    <row r="55" spans="1:6" hidden="1" x14ac:dyDescent="0.2">
      <c r="A55" s="26">
        <v>44</v>
      </c>
      <c r="B55" s="38" t="str">
        <f>IF(ISNA(VLOOKUP(A55,Data!A:D,2,FALSE)),"",IF((VLOOKUP(A55,Data!A:D,2,FALSE)=0),"",VLOOKUP(A55,Data!A:D,2,FALSE)))</f>
        <v/>
      </c>
      <c r="C55" s="148" t="str">
        <f>IF(ISNA(VLOOKUP(A55,Data!A:D,4,FALSE)),"",IF((VLOOKUP(A55,Data!A:D,4,FALSE)=0),"",VLOOKUP(A55,Data!A:D,4,FALSE)))</f>
        <v/>
      </c>
      <c r="D55" s="19" t="str">
        <f>IF(ISNA(VLOOKUP(A55,Data!A:D,3,FALSE)),"",IF((VLOOKUP(A55,Data!A:D,3,FALSE)=0),"",VLOOKUP(A55,Data!A:D,3,FALSE)))</f>
        <v/>
      </c>
      <c r="E55" s="65" t="str">
        <f>IF(ISNA(VLOOKUP(A55,Data!A:G,6,FALSE)),"",IF((VLOOKUP(A55,Data!A:G,6,FALSE)=0),"",VLOOKUP(A55,Data!A:G,6,FALSE)))</f>
        <v/>
      </c>
      <c r="F55" s="66" t="str">
        <f>IF(ISNA(VLOOKUP(A55,Data!A:G,7,FALSE)),"",IF((VLOOKUP(A55,Data!A:G,7,FALSE)=0),"",VLOOKUP(A55,Data!A:G,7,FALSE)))</f>
        <v/>
      </c>
    </row>
    <row r="56" spans="1:6" hidden="1" x14ac:dyDescent="0.2">
      <c r="A56" s="26">
        <v>45</v>
      </c>
      <c r="B56" s="38" t="str">
        <f>IF(ISNA(VLOOKUP(A56,Data!A:D,2,FALSE)),"",IF((VLOOKUP(A56,Data!A:D,2,FALSE)=0),"",VLOOKUP(A56,Data!A:D,2,FALSE)))</f>
        <v/>
      </c>
      <c r="C56" s="148" t="str">
        <f>IF(ISNA(VLOOKUP(A56,Data!A:D,4,FALSE)),"",IF((VLOOKUP(A56,Data!A:D,4,FALSE)=0),"",VLOOKUP(A56,Data!A:D,4,FALSE)))</f>
        <v/>
      </c>
      <c r="D56" s="19" t="str">
        <f>IF(ISNA(VLOOKUP(A56,Data!A:D,3,FALSE)),"",IF((VLOOKUP(A56,Data!A:D,3,FALSE)=0),"",VLOOKUP(A56,Data!A:D,3,FALSE)))</f>
        <v/>
      </c>
      <c r="E56" s="65" t="str">
        <f>IF(ISNA(VLOOKUP(A56,Data!A:G,6,FALSE)),"",IF((VLOOKUP(A56,Data!A:G,6,FALSE)=0),"",VLOOKUP(A56,Data!A:G,6,FALSE)))</f>
        <v/>
      </c>
      <c r="F56" s="66" t="str">
        <f>IF(ISNA(VLOOKUP(A56,Data!A:G,7,FALSE)),"",IF((VLOOKUP(A56,Data!A:G,7,FALSE)=0),"",VLOOKUP(A56,Data!A:G,7,FALSE)))</f>
        <v/>
      </c>
    </row>
    <row r="57" spans="1:6" hidden="1" x14ac:dyDescent="0.2">
      <c r="A57" s="26">
        <v>46</v>
      </c>
      <c r="B57" s="38" t="str">
        <f>IF(ISNA(VLOOKUP(A57,Data!A:D,2,FALSE)),"",IF((VLOOKUP(A57,Data!A:D,2,FALSE)=0),"",VLOOKUP(A57,Data!A:D,2,FALSE)))</f>
        <v/>
      </c>
      <c r="C57" s="148" t="str">
        <f>IF(ISNA(VLOOKUP(A57,Data!A:D,4,FALSE)),"",IF((VLOOKUP(A57,Data!A:D,4,FALSE)=0),"",VLOOKUP(A57,Data!A:D,4,FALSE)))</f>
        <v/>
      </c>
      <c r="D57" s="19" t="str">
        <f>IF(ISNA(VLOOKUP(A57,Data!A:D,3,FALSE)),"",IF((VLOOKUP(A57,Data!A:D,3,FALSE)=0),"",VLOOKUP(A57,Data!A:D,3,FALSE)))</f>
        <v/>
      </c>
      <c r="E57" s="65" t="str">
        <f>IF(ISNA(VLOOKUP(A57,Data!A:G,6,FALSE)),"",IF((VLOOKUP(A57,Data!A:G,6,FALSE)=0),"",VLOOKUP(A57,Data!A:G,6,FALSE)))</f>
        <v/>
      </c>
      <c r="F57" s="66" t="str">
        <f>IF(ISNA(VLOOKUP(A57,Data!A:G,7,FALSE)),"",IF((VLOOKUP(A57,Data!A:G,7,FALSE)=0),"",VLOOKUP(A57,Data!A:G,7,FALSE)))</f>
        <v/>
      </c>
    </row>
    <row r="58" spans="1:6" hidden="1" x14ac:dyDescent="0.2">
      <c r="A58" s="26">
        <v>47</v>
      </c>
      <c r="B58" s="38" t="str">
        <f>IF(ISNA(VLOOKUP(A58,Data!A:D,2,FALSE)),"",IF((VLOOKUP(A58,Data!A:D,2,FALSE)=0),"",VLOOKUP(A58,Data!A:D,2,FALSE)))</f>
        <v/>
      </c>
      <c r="C58" s="148" t="str">
        <f>IF(ISNA(VLOOKUP(A58,Data!A:D,4,FALSE)),"",IF((VLOOKUP(A58,Data!A:D,4,FALSE)=0),"",VLOOKUP(A58,Data!A:D,4,FALSE)))</f>
        <v/>
      </c>
      <c r="D58" s="19" t="str">
        <f>IF(ISNA(VLOOKUP(A58,Data!A:D,3,FALSE)),"",IF((VLOOKUP(A58,Data!A:D,3,FALSE)=0),"",VLOOKUP(A58,Data!A:D,3,FALSE)))</f>
        <v/>
      </c>
      <c r="E58" s="65" t="str">
        <f>IF(ISNA(VLOOKUP(A58,Data!A:G,6,FALSE)),"",IF((VLOOKUP(A58,Data!A:G,6,FALSE)=0),"",VLOOKUP(A58,Data!A:G,6,FALSE)))</f>
        <v/>
      </c>
      <c r="F58" s="66" t="str">
        <f>IF(ISNA(VLOOKUP(A58,Data!A:G,7,FALSE)),"",IF((VLOOKUP(A58,Data!A:G,7,FALSE)=0),"",VLOOKUP(A58,Data!A:G,7,FALSE)))</f>
        <v/>
      </c>
    </row>
    <row r="59" spans="1:6" hidden="1" x14ac:dyDescent="0.2">
      <c r="A59" s="26">
        <v>48</v>
      </c>
      <c r="B59" s="38" t="str">
        <f>IF(ISNA(VLOOKUP(A59,Data!A:D,2,FALSE)),"",IF((VLOOKUP(A59,Data!A:D,2,FALSE)=0),"",VLOOKUP(A59,Data!A:D,2,FALSE)))</f>
        <v/>
      </c>
      <c r="C59" s="148" t="str">
        <f>IF(ISNA(VLOOKUP(A59,Data!A:D,4,FALSE)),"",IF((VLOOKUP(A59,Data!A:D,4,FALSE)=0),"",VLOOKUP(A59,Data!A:D,4,FALSE)))</f>
        <v/>
      </c>
      <c r="D59" s="19" t="str">
        <f>IF(ISNA(VLOOKUP(A59,Data!A:D,3,FALSE)),"",IF((VLOOKUP(A59,Data!A:D,3,FALSE)=0),"",VLOOKUP(A59,Data!A:D,3,FALSE)))</f>
        <v/>
      </c>
      <c r="E59" s="65" t="str">
        <f>IF(ISNA(VLOOKUP(A59,Data!A:G,6,FALSE)),"",IF((VLOOKUP(A59,Data!A:G,6,FALSE)=0),"",VLOOKUP(A59,Data!A:G,6,FALSE)))</f>
        <v/>
      </c>
      <c r="F59" s="66" t="str">
        <f>IF(ISNA(VLOOKUP(A59,Data!A:G,7,FALSE)),"",IF((VLOOKUP(A59,Data!A:G,7,FALSE)=0),"",VLOOKUP(A59,Data!A:G,7,FALSE)))</f>
        <v/>
      </c>
    </row>
    <row r="60" spans="1:6" hidden="1" x14ac:dyDescent="0.2">
      <c r="A60" s="26">
        <v>49</v>
      </c>
      <c r="B60" s="38" t="str">
        <f>IF(ISNA(VLOOKUP(A60,Data!A:D,2,FALSE)),"",IF((VLOOKUP(A60,Data!A:D,2,FALSE)=0),"",VLOOKUP(A60,Data!A:D,2,FALSE)))</f>
        <v/>
      </c>
      <c r="C60" s="148" t="str">
        <f>IF(ISNA(VLOOKUP(A60,Data!A:D,4,FALSE)),"",IF((VLOOKUP(A60,Data!A:D,4,FALSE)=0),"",VLOOKUP(A60,Data!A:D,4,FALSE)))</f>
        <v/>
      </c>
      <c r="D60" s="19" t="str">
        <f>IF(ISNA(VLOOKUP(A60,Data!A:D,3,FALSE)),"",IF((VLOOKUP(A60,Data!A:D,3,FALSE)=0),"",VLOOKUP(A60,Data!A:D,3,FALSE)))</f>
        <v/>
      </c>
      <c r="E60" s="65" t="str">
        <f>IF(ISNA(VLOOKUP(A60,Data!A:G,6,FALSE)),"",IF((VLOOKUP(A60,Data!A:G,6,FALSE)=0),"",VLOOKUP(A60,Data!A:G,6,FALSE)))</f>
        <v/>
      </c>
      <c r="F60" s="66" t="str">
        <f>IF(ISNA(VLOOKUP(A60,Data!A:G,7,FALSE)),"",IF((VLOOKUP(A60,Data!A:G,7,FALSE)=0),"",VLOOKUP(A60,Data!A:G,7,FALSE)))</f>
        <v/>
      </c>
    </row>
    <row r="61" spans="1:6" hidden="1" x14ac:dyDescent="0.2">
      <c r="A61" s="26">
        <v>50</v>
      </c>
      <c r="B61" s="38" t="str">
        <f>IF(ISNA(VLOOKUP(A61,Data!A:D,2,FALSE)),"",IF((VLOOKUP(A61,Data!A:D,2,FALSE)=0),"",VLOOKUP(A61,Data!A:D,2,FALSE)))</f>
        <v/>
      </c>
      <c r="C61" s="148" t="str">
        <f>IF(ISNA(VLOOKUP(A61,Data!A:D,4,FALSE)),"",IF((VLOOKUP(A61,Data!A:D,4,FALSE)=0),"",VLOOKUP(A61,Data!A:D,4,FALSE)))</f>
        <v/>
      </c>
      <c r="D61" s="19" t="str">
        <f>IF(ISNA(VLOOKUP(A61,Data!A:D,3,FALSE)),"",IF((VLOOKUP(A61,Data!A:D,3,FALSE)=0),"",VLOOKUP(A61,Data!A:D,3,FALSE)))</f>
        <v/>
      </c>
      <c r="E61" s="65" t="str">
        <f>IF(ISNA(VLOOKUP(A61,Data!A:G,6,FALSE)),"",IF((VLOOKUP(A61,Data!A:G,6,FALSE)=0),"",VLOOKUP(A61,Data!A:G,6,FALSE)))</f>
        <v/>
      </c>
      <c r="F61" s="66" t="str">
        <f>IF(ISNA(VLOOKUP(A61,Data!A:G,7,FALSE)),"",IF((VLOOKUP(A61,Data!A:G,7,FALSE)=0),"",VLOOKUP(A61,Data!A:G,7,FALSE)))</f>
        <v/>
      </c>
    </row>
    <row r="62" spans="1:6" hidden="1" x14ac:dyDescent="0.2">
      <c r="A62" s="26">
        <v>51</v>
      </c>
      <c r="B62" s="38" t="str">
        <f>IF(ISNA(VLOOKUP(A62,Data!A:D,2,FALSE)),"",IF((VLOOKUP(A62,Data!A:D,2,FALSE)=0),"",VLOOKUP(A62,Data!A:D,2,FALSE)))</f>
        <v/>
      </c>
      <c r="C62" s="148" t="str">
        <f>IF(ISNA(VLOOKUP(A62,Data!A:D,4,FALSE)),"",IF((VLOOKUP(A62,Data!A:D,4,FALSE)=0),"",VLOOKUP(A62,Data!A:D,4,FALSE)))</f>
        <v/>
      </c>
      <c r="D62" s="19" t="str">
        <f>IF(ISNA(VLOOKUP(A62,Data!A:D,3,FALSE)),"",IF((VLOOKUP(A62,Data!A:D,3,FALSE)=0),"",VLOOKUP(A62,Data!A:D,3,FALSE)))</f>
        <v/>
      </c>
      <c r="E62" s="65" t="str">
        <f>IF(ISNA(VLOOKUP(A62,Data!A:G,6,FALSE)),"",IF((VLOOKUP(A62,Data!A:G,6,FALSE)=0),"",VLOOKUP(A62,Data!A:G,6,FALSE)))</f>
        <v/>
      </c>
      <c r="F62" s="66" t="str">
        <f>IF(ISNA(VLOOKUP(A62,Data!A:G,7,FALSE)),"",IF((VLOOKUP(A62,Data!A:G,7,FALSE)=0),"",VLOOKUP(A62,Data!A:G,7,FALSE)))</f>
        <v/>
      </c>
    </row>
    <row r="63" spans="1:6" hidden="1" x14ac:dyDescent="0.2">
      <c r="A63" s="26">
        <v>52</v>
      </c>
      <c r="B63" s="38" t="str">
        <f>IF(ISNA(VLOOKUP(A63,Data!A:D,2,FALSE)),"",IF((VLOOKUP(A63,Data!A:D,2,FALSE)=0),"",VLOOKUP(A63,Data!A:D,2,FALSE)))</f>
        <v/>
      </c>
      <c r="C63" s="148" t="str">
        <f>IF(ISNA(VLOOKUP(A63,Data!A:D,4,FALSE)),"",IF((VLOOKUP(A63,Data!A:D,4,FALSE)=0),"",VLOOKUP(A63,Data!A:D,4,FALSE)))</f>
        <v/>
      </c>
      <c r="D63" s="19" t="str">
        <f>IF(ISNA(VLOOKUP(A63,Data!A:D,3,FALSE)),"",IF((VLOOKUP(A63,Data!A:D,3,FALSE)=0),"",VLOOKUP(A63,Data!A:D,3,FALSE)))</f>
        <v/>
      </c>
      <c r="E63" s="65" t="str">
        <f>IF(ISNA(VLOOKUP(A63,Data!A:G,6,FALSE)),"",IF((VLOOKUP(A63,Data!A:G,6,FALSE)=0),"",VLOOKUP(A63,Data!A:G,6,FALSE)))</f>
        <v/>
      </c>
      <c r="F63" s="66" t="str">
        <f>IF(ISNA(VLOOKUP(A63,Data!A:G,7,FALSE)),"",IF((VLOOKUP(A63,Data!A:G,7,FALSE)=0),"",VLOOKUP(A63,Data!A:G,7,FALSE)))</f>
        <v/>
      </c>
    </row>
    <row r="64" spans="1:6" hidden="1" x14ac:dyDescent="0.2">
      <c r="A64" s="26">
        <v>53</v>
      </c>
      <c r="B64" s="38" t="str">
        <f>IF(ISNA(VLOOKUP(A64,Data!A:D,2,FALSE)),"",IF((VLOOKUP(A64,Data!A:D,2,FALSE)=0),"",VLOOKUP(A64,Data!A:D,2,FALSE)))</f>
        <v/>
      </c>
      <c r="C64" s="148" t="str">
        <f>IF(ISNA(VLOOKUP(A64,Data!A:D,4,FALSE)),"",IF((VLOOKUP(A64,Data!A:D,4,FALSE)=0),"",VLOOKUP(A64,Data!A:D,4,FALSE)))</f>
        <v/>
      </c>
      <c r="D64" s="19" t="str">
        <f>IF(ISNA(VLOOKUP(A64,Data!A:D,3,FALSE)),"",IF((VLOOKUP(A64,Data!A:D,3,FALSE)=0),"",VLOOKUP(A64,Data!A:D,3,FALSE)))</f>
        <v/>
      </c>
      <c r="E64" s="65" t="str">
        <f>IF(ISNA(VLOOKUP(A64,Data!A:G,6,FALSE)),"",IF((VLOOKUP(A64,Data!A:G,6,FALSE)=0),"",VLOOKUP(A64,Data!A:G,6,FALSE)))</f>
        <v/>
      </c>
      <c r="F64" s="66" t="str">
        <f>IF(ISNA(VLOOKUP(A64,Data!A:G,7,FALSE)),"",IF((VLOOKUP(A64,Data!A:G,7,FALSE)=0),"",VLOOKUP(A64,Data!A:G,7,FALSE)))</f>
        <v/>
      </c>
    </row>
    <row r="65" spans="1:6" hidden="1" x14ac:dyDescent="0.2">
      <c r="A65" s="26">
        <v>54</v>
      </c>
      <c r="B65" s="38" t="str">
        <f>IF(ISNA(VLOOKUP(A65,Data!A:D,2,FALSE)),"",IF((VLOOKUP(A65,Data!A:D,2,FALSE)=0),"",VLOOKUP(A65,Data!A:D,2,FALSE)))</f>
        <v/>
      </c>
      <c r="C65" s="148" t="str">
        <f>IF(ISNA(VLOOKUP(A65,Data!A:D,4,FALSE)),"",IF((VLOOKUP(A65,Data!A:D,4,FALSE)=0),"",VLOOKUP(A65,Data!A:D,4,FALSE)))</f>
        <v/>
      </c>
      <c r="D65" s="19" t="str">
        <f>IF(ISNA(VLOOKUP(A65,Data!A:D,3,FALSE)),"",IF((VLOOKUP(A65,Data!A:D,3,FALSE)=0),"",VLOOKUP(A65,Data!A:D,3,FALSE)))</f>
        <v/>
      </c>
      <c r="E65" s="65" t="str">
        <f>IF(ISNA(VLOOKUP(A65,Data!A:G,6,FALSE)),"",IF((VLOOKUP(A65,Data!A:G,6,FALSE)=0),"",VLOOKUP(A65,Data!A:G,6,FALSE)))</f>
        <v/>
      </c>
      <c r="F65" s="66" t="str">
        <f>IF(ISNA(VLOOKUP(A65,Data!A:G,7,FALSE)),"",IF((VLOOKUP(A65,Data!A:G,7,FALSE)=0),"",VLOOKUP(A65,Data!A:G,7,FALSE)))</f>
        <v/>
      </c>
    </row>
    <row r="66" spans="1:6" hidden="1" x14ac:dyDescent="0.2">
      <c r="A66" s="26">
        <v>55</v>
      </c>
      <c r="B66" s="38" t="str">
        <f>IF(ISNA(VLOOKUP(A66,Data!A:D,2,FALSE)),"",IF((VLOOKUP(A66,Data!A:D,2,FALSE)=0),"",VLOOKUP(A66,Data!A:D,2,FALSE)))</f>
        <v/>
      </c>
      <c r="C66" s="148" t="str">
        <f>IF(ISNA(VLOOKUP(A66,Data!A:D,4,FALSE)),"",IF((VLOOKUP(A66,Data!A:D,4,FALSE)=0),"",VLOOKUP(A66,Data!A:D,4,FALSE)))</f>
        <v/>
      </c>
      <c r="D66" s="19" t="str">
        <f>IF(ISNA(VLOOKUP(A66,Data!A:D,3,FALSE)),"",IF((VLOOKUP(A66,Data!A:D,3,FALSE)=0),"",VLOOKUP(A66,Data!A:D,3,FALSE)))</f>
        <v/>
      </c>
      <c r="E66" s="65" t="str">
        <f>IF(ISNA(VLOOKUP(A66,Data!A:G,6,FALSE)),"",IF((VLOOKUP(A66,Data!A:G,6,FALSE)=0),"",VLOOKUP(A66,Data!A:G,6,FALSE)))</f>
        <v/>
      </c>
      <c r="F66" s="66" t="str">
        <f>IF(ISNA(VLOOKUP(A66,Data!A:G,7,FALSE)),"",IF((VLOOKUP(A66,Data!A:G,7,FALSE)=0),"",VLOOKUP(A66,Data!A:G,7,FALSE)))</f>
        <v/>
      </c>
    </row>
    <row r="67" spans="1:6" hidden="1" x14ac:dyDescent="0.2">
      <c r="A67" s="26">
        <v>56</v>
      </c>
      <c r="B67" s="38" t="str">
        <f>IF(ISNA(VLOOKUP(A67,Data!A:D,2,FALSE)),"",IF((VLOOKUP(A67,Data!A:D,2,FALSE)=0),"",VLOOKUP(A67,Data!A:D,2,FALSE)))</f>
        <v/>
      </c>
      <c r="C67" s="148" t="str">
        <f>IF(ISNA(VLOOKUP(A67,Data!A:D,4,FALSE)),"",IF((VLOOKUP(A67,Data!A:D,4,FALSE)=0),"",VLOOKUP(A67,Data!A:D,4,FALSE)))</f>
        <v/>
      </c>
      <c r="D67" s="19" t="str">
        <f>IF(ISNA(VLOOKUP(A67,Data!A:D,3,FALSE)),"",IF((VLOOKUP(A67,Data!A:D,3,FALSE)=0),"",VLOOKUP(A67,Data!A:D,3,FALSE)))</f>
        <v/>
      </c>
      <c r="E67" s="65" t="str">
        <f>IF(ISNA(VLOOKUP(A67,Data!A:G,6,FALSE)),"",IF((VLOOKUP(A67,Data!A:G,6,FALSE)=0),"",VLOOKUP(A67,Data!A:G,6,FALSE)))</f>
        <v/>
      </c>
      <c r="F67" s="66" t="str">
        <f>IF(ISNA(VLOOKUP(A67,Data!A:G,7,FALSE)),"",IF((VLOOKUP(A67,Data!A:G,7,FALSE)=0),"",VLOOKUP(A67,Data!A:G,7,FALSE)))</f>
        <v/>
      </c>
    </row>
    <row r="68" spans="1:6" hidden="1" x14ac:dyDescent="0.2">
      <c r="A68" s="26">
        <v>57</v>
      </c>
      <c r="B68" s="38" t="str">
        <f>IF(ISNA(VLOOKUP(A68,Data!A:D,2,FALSE)),"",IF((VLOOKUP(A68,Data!A:D,2,FALSE)=0),"",VLOOKUP(A68,Data!A:D,2,FALSE)))</f>
        <v/>
      </c>
      <c r="C68" s="148" t="str">
        <f>IF(ISNA(VLOOKUP(A68,Data!A:D,4,FALSE)),"",IF((VLOOKUP(A68,Data!A:D,4,FALSE)=0),"",VLOOKUP(A68,Data!A:D,4,FALSE)))</f>
        <v/>
      </c>
      <c r="D68" s="19" t="str">
        <f>IF(ISNA(VLOOKUP(A68,Data!A:D,3,FALSE)),"",IF((VLOOKUP(A68,Data!A:D,3,FALSE)=0),"",VLOOKUP(A68,Data!A:D,3,FALSE)))</f>
        <v/>
      </c>
      <c r="E68" s="65" t="str">
        <f>IF(ISNA(VLOOKUP(A68,Data!A:G,6,FALSE)),"",IF((VLOOKUP(A68,Data!A:G,6,FALSE)=0),"",VLOOKUP(A68,Data!A:G,6,FALSE)))</f>
        <v/>
      </c>
      <c r="F68" s="66" t="str">
        <f>IF(ISNA(VLOOKUP(A68,Data!A:G,7,FALSE)),"",IF((VLOOKUP(A68,Data!A:G,7,FALSE)=0),"",VLOOKUP(A68,Data!A:G,7,FALSE)))</f>
        <v/>
      </c>
    </row>
    <row r="69" spans="1:6" hidden="1" x14ac:dyDescent="0.2">
      <c r="A69" s="26">
        <v>58</v>
      </c>
      <c r="B69" s="38" t="str">
        <f>IF(ISNA(VLOOKUP(A69,Data!A:D,2,FALSE)),"",IF((VLOOKUP(A69,Data!A:D,2,FALSE)=0),"",VLOOKUP(A69,Data!A:D,2,FALSE)))</f>
        <v/>
      </c>
      <c r="C69" s="148" t="str">
        <f>IF(ISNA(VLOOKUP(A69,Data!A:D,4,FALSE)),"",IF((VLOOKUP(A69,Data!A:D,4,FALSE)=0),"",VLOOKUP(A69,Data!A:D,4,FALSE)))</f>
        <v/>
      </c>
      <c r="D69" s="19" t="str">
        <f>IF(ISNA(VLOOKUP(A69,Data!A:D,3,FALSE)),"",IF((VLOOKUP(A69,Data!A:D,3,FALSE)=0),"",VLOOKUP(A69,Data!A:D,3,FALSE)))</f>
        <v/>
      </c>
      <c r="E69" s="65" t="str">
        <f>IF(ISNA(VLOOKUP(A69,Data!A:G,6,FALSE)),"",IF((VLOOKUP(A69,Data!A:G,6,FALSE)=0),"",VLOOKUP(A69,Data!A:G,6,FALSE)))</f>
        <v/>
      </c>
      <c r="F69" s="66" t="str">
        <f>IF(ISNA(VLOOKUP(A69,Data!A:G,7,FALSE)),"",IF((VLOOKUP(A69,Data!A:G,7,FALSE)=0),"",VLOOKUP(A69,Data!A:G,7,FALSE)))</f>
        <v/>
      </c>
    </row>
    <row r="70" spans="1:6" hidden="1" x14ac:dyDescent="0.2">
      <c r="A70" s="26">
        <v>59</v>
      </c>
      <c r="B70" s="38" t="str">
        <f>IF(ISNA(VLOOKUP(A70,Data!A:D,2,FALSE)),"",IF((VLOOKUP(A70,Data!A:D,2,FALSE)=0),"",VLOOKUP(A70,Data!A:D,2,FALSE)))</f>
        <v/>
      </c>
      <c r="C70" s="148" t="str">
        <f>IF(ISNA(VLOOKUP(A70,Data!A:D,4,FALSE)),"",IF((VLOOKUP(A70,Data!A:D,4,FALSE)=0),"",VLOOKUP(A70,Data!A:D,4,FALSE)))</f>
        <v/>
      </c>
      <c r="D70" s="19" t="str">
        <f>IF(ISNA(VLOOKUP(A70,Data!A:D,3,FALSE)),"",IF((VLOOKUP(A70,Data!A:D,3,FALSE)=0),"",VLOOKUP(A70,Data!A:D,3,FALSE)))</f>
        <v/>
      </c>
      <c r="E70" s="65" t="str">
        <f>IF(ISNA(VLOOKUP(A70,Data!A:G,6,FALSE)),"",IF((VLOOKUP(A70,Data!A:G,6,FALSE)=0),"",VLOOKUP(A70,Data!A:G,6,FALSE)))</f>
        <v/>
      </c>
      <c r="F70" s="66" t="str">
        <f>IF(ISNA(VLOOKUP(A70,Data!A:G,7,FALSE)),"",IF((VLOOKUP(A70,Data!A:G,7,FALSE)=0),"",VLOOKUP(A70,Data!A:G,7,FALSE)))</f>
        <v/>
      </c>
    </row>
    <row r="71" spans="1:6" hidden="1" x14ac:dyDescent="0.2">
      <c r="A71" s="26">
        <v>60</v>
      </c>
      <c r="B71" s="38" t="str">
        <f>IF(ISNA(VLOOKUP(A71,Data!A:D,2,FALSE)),"",IF((VLOOKUP(A71,Data!A:D,2,FALSE)=0),"",VLOOKUP(A71,Data!A:D,2,FALSE)))</f>
        <v/>
      </c>
      <c r="C71" s="148" t="str">
        <f>IF(ISNA(VLOOKUP(A71,Data!A:D,4,FALSE)),"",IF((VLOOKUP(A71,Data!A:D,4,FALSE)=0),"",VLOOKUP(A71,Data!A:D,4,FALSE)))</f>
        <v/>
      </c>
      <c r="D71" s="19" t="str">
        <f>IF(ISNA(VLOOKUP(A71,Data!A:D,3,FALSE)),"",IF((VLOOKUP(A71,Data!A:D,3,FALSE)=0),"",VLOOKUP(A71,Data!A:D,3,FALSE)))</f>
        <v/>
      </c>
      <c r="E71" s="65" t="str">
        <f>IF(ISNA(VLOOKUP(A71,Data!A:G,6,FALSE)),"",IF((VLOOKUP(A71,Data!A:G,6,FALSE)=0),"",VLOOKUP(A71,Data!A:G,6,FALSE)))</f>
        <v/>
      </c>
      <c r="F71" s="66" t="str">
        <f>IF(ISNA(VLOOKUP(A71,Data!A:G,7,FALSE)),"",IF((VLOOKUP(A71,Data!A:G,7,FALSE)=0),"",VLOOKUP(A71,Data!A:G,7,FALSE)))</f>
        <v/>
      </c>
    </row>
    <row r="72" spans="1:6" hidden="1" x14ac:dyDescent="0.2">
      <c r="A72" s="26">
        <v>61</v>
      </c>
      <c r="B72" s="38" t="str">
        <f>IF(ISNA(VLOOKUP(A72,Data!A:D,2,FALSE)),"",IF((VLOOKUP(A72,Data!A:D,2,FALSE)=0),"",VLOOKUP(A72,Data!A:D,2,FALSE)))</f>
        <v/>
      </c>
      <c r="C72" s="148" t="str">
        <f>IF(ISNA(VLOOKUP(A72,Data!A:D,4,FALSE)),"",IF((VLOOKUP(A72,Data!A:D,4,FALSE)=0),"",VLOOKUP(A72,Data!A:D,4,FALSE)))</f>
        <v/>
      </c>
      <c r="D72" s="19" t="str">
        <f>IF(ISNA(VLOOKUP(A72,Data!A:D,3,FALSE)),"",IF((VLOOKUP(A72,Data!A:D,3,FALSE)=0),"",VLOOKUP(A72,Data!A:D,3,FALSE)))</f>
        <v/>
      </c>
      <c r="E72" s="65" t="str">
        <f>IF(ISNA(VLOOKUP(A72,Data!A:G,6,FALSE)),"",IF((VLOOKUP(A72,Data!A:G,6,FALSE)=0),"",VLOOKUP(A72,Data!A:G,6,FALSE)))</f>
        <v/>
      </c>
      <c r="F72" s="66" t="str">
        <f>IF(ISNA(VLOOKUP(A72,Data!A:G,7,FALSE)),"",IF((VLOOKUP(A72,Data!A:G,7,FALSE)=0),"",VLOOKUP(A72,Data!A:G,7,FALSE)))</f>
        <v/>
      </c>
    </row>
    <row r="73" spans="1:6" hidden="1" x14ac:dyDescent="0.2">
      <c r="A73" s="26">
        <v>62</v>
      </c>
      <c r="B73" s="38" t="str">
        <f>IF(ISNA(VLOOKUP(A73,Data!A:D,2,FALSE)),"",IF((VLOOKUP(A73,Data!A:D,2,FALSE)=0),"",VLOOKUP(A73,Data!A:D,2,FALSE)))</f>
        <v/>
      </c>
      <c r="C73" s="148" t="str">
        <f>IF(ISNA(VLOOKUP(A73,Data!A:D,4,FALSE)),"",IF((VLOOKUP(A73,Data!A:D,4,FALSE)=0),"",VLOOKUP(A73,Data!A:D,4,FALSE)))</f>
        <v/>
      </c>
      <c r="D73" s="19" t="str">
        <f>IF(ISNA(VLOOKUP(A73,Data!A:D,3,FALSE)),"",IF((VLOOKUP(A73,Data!A:D,3,FALSE)=0),"",VLOOKUP(A73,Data!A:D,3,FALSE)))</f>
        <v/>
      </c>
      <c r="E73" s="65" t="str">
        <f>IF(ISNA(VLOOKUP(A73,Data!A:G,6,FALSE)),"",IF((VLOOKUP(A73,Data!A:G,6,FALSE)=0),"",VLOOKUP(A73,Data!A:G,6,FALSE)))</f>
        <v/>
      </c>
      <c r="F73" s="66" t="str">
        <f>IF(ISNA(VLOOKUP(A73,Data!A:G,7,FALSE)),"",IF((VLOOKUP(A73,Data!A:G,7,FALSE)=0),"",VLOOKUP(A73,Data!A:G,7,FALSE)))</f>
        <v/>
      </c>
    </row>
    <row r="74" spans="1:6" ht="13.5" hidden="1" thickBot="1" x14ac:dyDescent="0.25">
      <c r="A74" s="26">
        <v>63</v>
      </c>
      <c r="B74" s="39" t="str">
        <f>IF(ISNA(VLOOKUP(A74,Data!A:D,2,FALSE)),"",IF((VLOOKUP(A74,Data!A:D,2,FALSE)=0),"",VLOOKUP(A74,Data!A:D,2,FALSE)))</f>
        <v/>
      </c>
      <c r="C74" s="41" t="str">
        <f>IF(ISNA(VLOOKUP(A74,Data!A:D,4,FALSE)),"",IF((VLOOKUP(A74,Data!A:D,4,FALSE)=0),"",VLOOKUP(A74,Data!A:D,4,FALSE)))</f>
        <v/>
      </c>
      <c r="D74" s="40" t="str">
        <f>IF(ISNA(VLOOKUP(A74,Data!A:D,3,FALSE)),"",IF((VLOOKUP(A74,Data!A:D,3,FALSE)=0),"",VLOOKUP(A74,Data!A:D,3,FALSE)))</f>
        <v/>
      </c>
      <c r="E74" s="67" t="str">
        <f>IF(ISNA(VLOOKUP(A74,Data!A:G,6,FALSE)),"",IF((VLOOKUP(A74,Data!A:G,6,FALSE)=0),"",VLOOKUP(A74,Data!A:G,6,FALSE)))</f>
        <v/>
      </c>
      <c r="F74" s="68"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26"/>
    <col min="6" max="6" width="27.42578125" customWidth="1"/>
  </cols>
  <sheetData>
    <row r="1" spans="1:7" x14ac:dyDescent="0.2">
      <c r="A1" s="25" t="s">
        <v>232</v>
      </c>
      <c r="B1" s="25" t="s">
        <v>104</v>
      </c>
      <c r="C1" s="25" t="s">
        <v>69</v>
      </c>
      <c r="D1" s="25" t="s">
        <v>107</v>
      </c>
      <c r="E1" s="26" t="s">
        <v>233</v>
      </c>
      <c r="F1" t="s">
        <v>108</v>
      </c>
      <c r="G1" t="s">
        <v>231</v>
      </c>
    </row>
    <row r="2" spans="1:7" x14ac:dyDescent="0.2">
      <c r="A2" s="28">
        <f>FRA!I14</f>
        <v>0</v>
      </c>
      <c r="B2" s="42">
        <f>FRA!A14</f>
        <v>1</v>
      </c>
      <c r="C2" s="28">
        <f>FRA!D14</f>
        <v>0</v>
      </c>
      <c r="D2" s="29">
        <f>FRA!E14</f>
        <v>0</v>
      </c>
      <c r="E2" s="28" t="e">
        <f>FRA!#REF!</f>
        <v>#REF!</v>
      </c>
      <c r="F2" s="29">
        <f>FRA!F14</f>
        <v>0</v>
      </c>
      <c r="G2" s="29">
        <f>FRA!G14</f>
        <v>0</v>
      </c>
    </row>
    <row r="3" spans="1:7" x14ac:dyDescent="0.2">
      <c r="A3" s="28">
        <f>FRA!I15</f>
        <v>0</v>
      </c>
      <c r="B3" s="43">
        <f>FRA!A15</f>
        <v>1</v>
      </c>
      <c r="C3" s="28">
        <f>FRA!D15</f>
        <v>0</v>
      </c>
      <c r="D3" s="29">
        <f>FRA!E15</f>
        <v>0</v>
      </c>
      <c r="E3" s="28" t="e">
        <f>FRA!#REF!</f>
        <v>#REF!</v>
      </c>
      <c r="F3" s="29">
        <f>FRA!F15</f>
        <v>0</v>
      </c>
      <c r="G3" s="29">
        <f>FRA!G15</f>
        <v>0</v>
      </c>
    </row>
    <row r="4" spans="1:7" x14ac:dyDescent="0.2">
      <c r="A4" s="28">
        <f>FRA!I16</f>
        <v>1</v>
      </c>
      <c r="B4" s="43">
        <f>FRA!A16</f>
        <v>2</v>
      </c>
      <c r="C4" s="28" t="str">
        <f>FRA!D16</f>
        <v>P1</v>
      </c>
      <c r="D4" s="29" t="str">
        <f>FRA!E16</f>
        <v>Remove household storage and furniture from Basement.</v>
      </c>
      <c r="E4" s="28" t="e">
        <f>FRA!#REF!</f>
        <v>#REF!</v>
      </c>
      <c r="F4" s="29">
        <f>FRA!F16</f>
        <v>0</v>
      </c>
      <c r="G4" s="29">
        <f>FRA!G16</f>
        <v>0</v>
      </c>
    </row>
    <row r="5" spans="1:7" x14ac:dyDescent="0.2">
      <c r="A5" s="28">
        <f>FRA!I17</f>
        <v>1</v>
      </c>
      <c r="B5" s="28">
        <f>FRA!A17</f>
        <v>2</v>
      </c>
      <c r="C5" s="28">
        <f>FRA!D17</f>
        <v>0</v>
      </c>
      <c r="D5" s="29">
        <f>FRA!E17</f>
        <v>0</v>
      </c>
      <c r="E5" s="28" t="e">
        <f>FRA!#REF!</f>
        <v>#REF!</v>
      </c>
      <c r="F5" s="29">
        <f>FRA!F17</f>
        <v>0</v>
      </c>
      <c r="G5" s="29">
        <f>FRA!G17</f>
        <v>0</v>
      </c>
    </row>
    <row r="6" spans="1:7" x14ac:dyDescent="0.2">
      <c r="A6" s="28">
        <f>FRA!I18</f>
        <v>1</v>
      </c>
      <c r="B6" s="28">
        <f>FRA!A18</f>
        <v>3</v>
      </c>
      <c r="C6" s="28">
        <f>FRA!D18</f>
        <v>0</v>
      </c>
      <c r="D6" s="29">
        <f>FRA!E18</f>
        <v>0</v>
      </c>
      <c r="E6" s="28" t="e">
        <f>FRA!#REF!</f>
        <v>#REF!</v>
      </c>
      <c r="F6" s="29">
        <f>FRA!F18</f>
        <v>0</v>
      </c>
      <c r="G6" s="29">
        <f>FRA!G18</f>
        <v>0</v>
      </c>
    </row>
    <row r="7" spans="1:7" x14ac:dyDescent="0.2">
      <c r="A7" s="28">
        <f>FRA!I19</f>
        <v>1</v>
      </c>
      <c r="B7" s="28">
        <v>0</v>
      </c>
      <c r="C7" s="28">
        <v>0</v>
      </c>
      <c r="D7" s="29">
        <v>0</v>
      </c>
      <c r="E7" s="28" t="e">
        <f>FRA!#REF!</f>
        <v>#REF!</v>
      </c>
      <c r="F7" s="29">
        <f>FRA!F19</f>
        <v>0</v>
      </c>
      <c r="G7" s="29">
        <f>FRA!G19</f>
        <v>0</v>
      </c>
    </row>
    <row r="8" spans="1:7" x14ac:dyDescent="0.2">
      <c r="A8" s="28">
        <f>FRA!I20</f>
        <v>1</v>
      </c>
      <c r="B8" s="42">
        <f>FRA!A20</f>
        <v>4</v>
      </c>
      <c r="C8" s="28">
        <f>FRA!D20</f>
        <v>0</v>
      </c>
      <c r="D8" s="29" t="str">
        <f>FRA!E20</f>
        <v>There is a secure entry system fitted to this block.</v>
      </c>
      <c r="E8" s="28" t="e">
        <f>FRA!#REF!</f>
        <v>#REF!</v>
      </c>
      <c r="F8" s="29">
        <f>FRA!F20</f>
        <v>0</v>
      </c>
      <c r="G8" s="29">
        <f>FRA!G20</f>
        <v>0</v>
      </c>
    </row>
    <row r="9" spans="1:7" x14ac:dyDescent="0.2">
      <c r="A9" s="28">
        <f>FRA!I21</f>
        <v>1</v>
      </c>
      <c r="B9" s="43">
        <f>FRA!A21</f>
        <v>4</v>
      </c>
      <c r="C9" s="28">
        <f>FRA!D21</f>
        <v>0</v>
      </c>
      <c r="D9" s="29">
        <f>FRA!E21</f>
        <v>0</v>
      </c>
      <c r="E9" s="28" t="e">
        <f>FRA!#REF!</f>
        <v>#REF!</v>
      </c>
      <c r="F9" s="29">
        <f>FRA!F21</f>
        <v>0</v>
      </c>
      <c r="G9" s="29">
        <f>FRA!G21</f>
        <v>0</v>
      </c>
    </row>
    <row r="10" spans="1:7" x14ac:dyDescent="0.2">
      <c r="A10" s="28">
        <f>FRA!I22</f>
        <v>2</v>
      </c>
      <c r="B10" s="28">
        <f>FRA!A22</f>
        <v>5</v>
      </c>
      <c r="C10" s="28" t="str">
        <f>FRA!D22</f>
        <v>P1</v>
      </c>
      <c r="D10" s="29" t="str">
        <f>FRA!E22</f>
        <v>Refuse bins are too close to the means of escape and need to be relocated in a secure area away from the building.</v>
      </c>
      <c r="E10" s="28" t="e">
        <f>FRA!#REF!</f>
        <v>#REF!</v>
      </c>
      <c r="F10" s="29">
        <f>FRA!F22</f>
        <v>0</v>
      </c>
      <c r="G10" s="29">
        <f>FRA!G22</f>
        <v>0</v>
      </c>
    </row>
    <row r="11" spans="1:7" x14ac:dyDescent="0.2">
      <c r="A11" s="28">
        <f>FRA!I23</f>
        <v>2</v>
      </c>
      <c r="B11" s="28">
        <f>FRA!A23</f>
        <v>5</v>
      </c>
      <c r="C11" s="28">
        <f>FRA!D23</f>
        <v>0</v>
      </c>
      <c r="D11" s="29">
        <f>FRA!E23</f>
        <v>0</v>
      </c>
      <c r="E11" s="28" t="e">
        <f>FRA!#REF!</f>
        <v>#REF!</v>
      </c>
      <c r="F11" s="29">
        <f>FRA!F23</f>
        <v>0</v>
      </c>
      <c r="G11" s="29">
        <f>FRA!G23</f>
        <v>0</v>
      </c>
    </row>
    <row r="12" spans="1:7" x14ac:dyDescent="0.2">
      <c r="A12" s="28">
        <f>FRA!I25</f>
        <v>2</v>
      </c>
      <c r="B12" s="28">
        <f>FRA!A24</f>
        <v>6</v>
      </c>
      <c r="C12" s="28">
        <f>FRA!D24</f>
        <v>0</v>
      </c>
      <c r="D12" s="29" t="str">
        <f>FRA!E24</f>
        <v>No evidence of fire loads near premises.</v>
      </c>
      <c r="E12" s="28" t="e">
        <f>FRA!#REF!</f>
        <v>#REF!</v>
      </c>
      <c r="F12" s="29">
        <f>FRA!F24</f>
        <v>0</v>
      </c>
      <c r="G12" s="29">
        <f>FRA!G24</f>
        <v>0</v>
      </c>
    </row>
    <row r="13" spans="1:7" x14ac:dyDescent="0.2">
      <c r="A13" s="28">
        <f>FRA!I26</f>
        <v>2</v>
      </c>
      <c r="B13" s="28">
        <f>FRA!A25</f>
        <v>6</v>
      </c>
      <c r="C13" s="28">
        <f>FRA!D25</f>
        <v>0</v>
      </c>
      <c r="D13" s="29">
        <f>FRA!E25</f>
        <v>0</v>
      </c>
      <c r="E13" s="28" t="e">
        <f>FRA!#REF!</f>
        <v>#REF!</v>
      </c>
      <c r="F13" s="29">
        <f>FRA!F25</f>
        <v>0</v>
      </c>
      <c r="G13" s="29">
        <f>FRA!G25</f>
        <v>0</v>
      </c>
    </row>
    <row r="14" spans="1:7" x14ac:dyDescent="0.2">
      <c r="A14" s="28">
        <f>FRA!I26</f>
        <v>2</v>
      </c>
      <c r="B14" s="28">
        <v>0</v>
      </c>
      <c r="C14" s="28">
        <v>0</v>
      </c>
      <c r="D14" s="29">
        <v>0</v>
      </c>
      <c r="E14" s="28" t="e">
        <f>FRA!#REF!</f>
        <v>#REF!</v>
      </c>
      <c r="F14" s="29">
        <f>FRA!F26</f>
        <v>0</v>
      </c>
      <c r="G14" s="29">
        <f>FRA!G26</f>
        <v>0</v>
      </c>
    </row>
    <row r="15" spans="1:7" x14ac:dyDescent="0.2">
      <c r="A15" s="28">
        <f>FRA!I27</f>
        <v>2</v>
      </c>
      <c r="B15" s="42">
        <f>FRA!A27</f>
        <v>7</v>
      </c>
      <c r="C15" s="28">
        <f>FRA!D27</f>
        <v>0</v>
      </c>
      <c r="D15" s="29">
        <f>FRA!E27</f>
        <v>0</v>
      </c>
      <c r="E15" s="28" t="e">
        <f>FRA!#REF!</f>
        <v>#REF!</v>
      </c>
      <c r="F15" s="29">
        <f>FRA!F27</f>
        <v>0</v>
      </c>
      <c r="G15" s="29">
        <f>FRA!G27</f>
        <v>0</v>
      </c>
    </row>
    <row r="16" spans="1:7" x14ac:dyDescent="0.2">
      <c r="A16" s="28">
        <f>FRA!I28</f>
        <v>2</v>
      </c>
      <c r="B16" s="43">
        <f>FRA!A28</f>
        <v>7</v>
      </c>
      <c r="C16" s="28">
        <f>FRA!D28</f>
        <v>0</v>
      </c>
      <c r="D16" s="29">
        <f>FRA!E28</f>
        <v>0</v>
      </c>
      <c r="E16" s="28" t="e">
        <f>FRA!#REF!</f>
        <v>#REF!</v>
      </c>
      <c r="F16" s="29">
        <f>FRA!F28</f>
        <v>0</v>
      </c>
      <c r="G16" s="29">
        <f>FRA!G28</f>
        <v>0</v>
      </c>
    </row>
    <row r="17" spans="1:7" x14ac:dyDescent="0.2">
      <c r="A17" s="28">
        <f>FRA!I29</f>
        <v>2</v>
      </c>
      <c r="B17" s="43">
        <v>0</v>
      </c>
      <c r="C17" s="28">
        <v>0</v>
      </c>
      <c r="D17" s="29">
        <v>0</v>
      </c>
      <c r="E17" s="28" t="e">
        <f>FRA!#REF!</f>
        <v>#REF!</v>
      </c>
      <c r="F17" s="29">
        <f>FRA!F29</f>
        <v>0</v>
      </c>
      <c r="G17" s="29">
        <f>FRA!G29</f>
        <v>0</v>
      </c>
    </row>
    <row r="18" spans="1:7" x14ac:dyDescent="0.2">
      <c r="A18" s="28">
        <f>FRA!I30</f>
        <v>2</v>
      </c>
      <c r="B18" s="28">
        <f>FRA!A30</f>
        <v>8</v>
      </c>
      <c r="C18" s="28">
        <f>FRA!D30</f>
        <v>0</v>
      </c>
      <c r="D18" s="29" t="str">
        <f>FRA!E30</f>
        <v>Loft hatch is secured with FB14.</v>
      </c>
      <c r="E18" s="28" t="e">
        <f>FRA!#REF!</f>
        <v>#REF!</v>
      </c>
      <c r="F18" s="29">
        <f>FRA!F30</f>
        <v>0</v>
      </c>
      <c r="G18" s="29">
        <f>FRA!G30</f>
        <v>0</v>
      </c>
    </row>
    <row r="19" spans="1:7" x14ac:dyDescent="0.2">
      <c r="A19" s="28">
        <f>FRA!I31</f>
        <v>2</v>
      </c>
      <c r="B19" s="28">
        <f>FRA!A31</f>
        <v>8</v>
      </c>
      <c r="C19" s="28">
        <f>FRA!D31</f>
        <v>0</v>
      </c>
      <c r="D19" s="29">
        <f>FRA!E31</f>
        <v>0</v>
      </c>
      <c r="E19" s="28" t="e">
        <f>FRA!#REF!</f>
        <v>#REF!</v>
      </c>
      <c r="F19" s="29">
        <f>FRA!F31</f>
        <v>0</v>
      </c>
      <c r="G19" s="29">
        <f>FRA!G31</f>
        <v>0</v>
      </c>
    </row>
    <row r="20" spans="1:7" x14ac:dyDescent="0.2">
      <c r="A20" s="28">
        <f>FRA!I32</f>
        <v>2</v>
      </c>
      <c r="B20" s="28">
        <v>0</v>
      </c>
      <c r="C20" s="28">
        <v>0</v>
      </c>
      <c r="D20" s="29">
        <v>0</v>
      </c>
      <c r="E20" s="28" t="e">
        <f>FRA!#REF!</f>
        <v>#REF!</v>
      </c>
      <c r="F20" s="29">
        <f>FRA!F32</f>
        <v>0</v>
      </c>
      <c r="G20" s="29">
        <f>FRA!G32</f>
        <v>0</v>
      </c>
    </row>
    <row r="21" spans="1:7" x14ac:dyDescent="0.2">
      <c r="A21" s="28">
        <f>FRA!I33</f>
        <v>2</v>
      </c>
      <c r="B21" s="42">
        <f>FRA!A33</f>
        <v>9</v>
      </c>
      <c r="C21" s="28">
        <f>FRA!D33</f>
        <v>0</v>
      </c>
      <c r="D21" s="29" t="str">
        <f>FRA!E33</f>
        <v>The escape stair is satisfactory for the number of persons expected in the building at any given time</v>
      </c>
      <c r="E21" s="28" t="e">
        <f>FRA!#REF!</f>
        <v>#REF!</v>
      </c>
      <c r="F21" s="29">
        <f>FRA!F33</f>
        <v>0</v>
      </c>
      <c r="G21" s="29">
        <f>FRA!G33</f>
        <v>0</v>
      </c>
    </row>
    <row r="22" spans="1:7" x14ac:dyDescent="0.2">
      <c r="A22" s="28">
        <f>FRA!I34</f>
        <v>2</v>
      </c>
      <c r="B22" s="43">
        <f>FRA!A34</f>
        <v>9</v>
      </c>
      <c r="C22" s="28">
        <f>FRA!D34</f>
        <v>0</v>
      </c>
      <c r="D22" s="29">
        <f>FRA!E34</f>
        <v>0</v>
      </c>
      <c r="E22" s="28" t="e">
        <f>FRA!#REF!</f>
        <v>#REF!</v>
      </c>
      <c r="F22" s="29">
        <f>FRA!F34</f>
        <v>0</v>
      </c>
      <c r="G22" s="29">
        <f>FRA!G34</f>
        <v>0</v>
      </c>
    </row>
    <row r="23" spans="1:7" x14ac:dyDescent="0.2">
      <c r="A23" s="28">
        <f>FRA!I35</f>
        <v>2</v>
      </c>
      <c r="B23" s="43">
        <f>FRA!A35</f>
        <v>10</v>
      </c>
      <c r="C23" s="28">
        <f>FRA!D35</f>
        <v>0</v>
      </c>
      <c r="D23" s="29">
        <f>FRA!E35</f>
        <v>0</v>
      </c>
      <c r="E23" s="28" t="e">
        <f>FRA!#REF!</f>
        <v>#REF!</v>
      </c>
      <c r="F23" s="29">
        <f>FRA!F35</f>
        <v>0</v>
      </c>
      <c r="G23" s="29">
        <f>FRA!G35</f>
        <v>0</v>
      </c>
    </row>
    <row r="24" spans="1:7" x14ac:dyDescent="0.2">
      <c r="A24" s="28">
        <f>FRA!I36</f>
        <v>2</v>
      </c>
      <c r="B24" s="43">
        <f>FRA!A36</f>
        <v>10</v>
      </c>
      <c r="C24" s="28">
        <f>FRA!D36</f>
        <v>0</v>
      </c>
      <c r="D24" s="29">
        <f>FRA!E36</f>
        <v>0</v>
      </c>
      <c r="E24" s="28" t="e">
        <f>FRA!#REF!</f>
        <v>#REF!</v>
      </c>
      <c r="F24" s="29">
        <f>FRA!F36</f>
        <v>0</v>
      </c>
      <c r="G24" s="29">
        <f>FRA!G36</f>
        <v>0</v>
      </c>
    </row>
    <row r="25" spans="1:7" x14ac:dyDescent="0.2">
      <c r="A25" s="28">
        <f>FRA!I37</f>
        <v>2</v>
      </c>
      <c r="B25" s="43">
        <f>FRA!A37</f>
        <v>11</v>
      </c>
      <c r="C25" s="28">
        <f>FRA!D37</f>
        <v>0</v>
      </c>
      <c r="D25" s="29" t="str">
        <f>FRA!E37</f>
        <v>The number of fire exits are adequate for the number of persons expected to be in the building as per the tables in Approved Document B Building Regulations.</v>
      </c>
      <c r="E25" s="28" t="e">
        <f>FRA!#REF!</f>
        <v>#REF!</v>
      </c>
      <c r="F25" s="29">
        <f>FRA!F37</f>
        <v>0</v>
      </c>
      <c r="G25" s="29">
        <f>FRA!G37</f>
        <v>0</v>
      </c>
    </row>
    <row r="26" spans="1:7" x14ac:dyDescent="0.2">
      <c r="A26" s="28">
        <f>FRA!I38</f>
        <v>2</v>
      </c>
      <c r="B26" s="43">
        <f>FRA!A38</f>
        <v>11</v>
      </c>
      <c r="C26" s="28">
        <f>FRA!D38</f>
        <v>0</v>
      </c>
      <c r="D26" s="29">
        <f>FRA!E38</f>
        <v>0</v>
      </c>
      <c r="E26" s="28" t="e">
        <f>FRA!#REF!</f>
        <v>#REF!</v>
      </c>
      <c r="F26" s="29">
        <f>FRA!F38</f>
        <v>0</v>
      </c>
      <c r="G26" s="29">
        <f>FRA!G38</f>
        <v>0</v>
      </c>
    </row>
    <row r="27" spans="1:7" x14ac:dyDescent="0.2">
      <c r="A27" s="28">
        <f>FRA!I39</f>
        <v>3</v>
      </c>
      <c r="B27" s="43">
        <f>FRA!A39</f>
        <v>12</v>
      </c>
      <c r="C27" s="28" t="str">
        <f>FRA!D39</f>
        <v>P1</v>
      </c>
      <c r="D27" s="29" t="str">
        <f>FRA!E39</f>
        <v>Fit Emergency Door Release Green Box adjacent to final exit doors.</v>
      </c>
      <c r="E27" s="28" t="e">
        <f>FRA!#REF!</f>
        <v>#REF!</v>
      </c>
      <c r="F27" s="29">
        <f>FRA!F39</f>
        <v>0</v>
      </c>
      <c r="G27" s="29">
        <f>FRA!G39</f>
        <v>0</v>
      </c>
    </row>
    <row r="28" spans="1:7" x14ac:dyDescent="0.2">
      <c r="A28" s="28">
        <f>FRA!I40</f>
        <v>3</v>
      </c>
      <c r="B28" s="43">
        <f>FRA!A40</f>
        <v>12</v>
      </c>
      <c r="C28" s="28">
        <f>FRA!D40</f>
        <v>0</v>
      </c>
      <c r="D28" s="29">
        <f>FRA!E40</f>
        <v>0</v>
      </c>
      <c r="E28" s="28" t="e">
        <f>FRA!#REF!</f>
        <v>#REF!</v>
      </c>
      <c r="F28" s="29">
        <f>FRA!F40</f>
        <v>0</v>
      </c>
      <c r="G28" s="29">
        <f>FRA!G40</f>
        <v>0</v>
      </c>
    </row>
    <row r="29" spans="1:7" x14ac:dyDescent="0.2">
      <c r="A29" s="28">
        <f>FRA!I41</f>
        <v>3</v>
      </c>
      <c r="B29" s="28">
        <f>FRA!A41</f>
        <v>13</v>
      </c>
      <c r="C29" s="28">
        <f>FRA!D41</f>
        <v>0</v>
      </c>
      <c r="D29" s="29" t="str">
        <f>FRA!E41</f>
        <v>The travel distances are satisfactory and in line with the requirements of the Building Regulations, Approved Document B.</v>
      </c>
      <c r="E29" s="28" t="e">
        <f>FRA!#REF!</f>
        <v>#REF!</v>
      </c>
      <c r="F29" s="29">
        <f>FRA!F41</f>
        <v>0</v>
      </c>
      <c r="G29" s="29">
        <f>FRA!G41</f>
        <v>0</v>
      </c>
    </row>
    <row r="30" spans="1:7" x14ac:dyDescent="0.2">
      <c r="A30" s="28">
        <f>FRA!I42</f>
        <v>3</v>
      </c>
      <c r="B30" s="28">
        <f>FRA!A42</f>
        <v>13</v>
      </c>
      <c r="C30" s="28">
        <f>FRA!D42</f>
        <v>0</v>
      </c>
      <c r="D30" s="29">
        <f>FRA!E42</f>
        <v>0</v>
      </c>
      <c r="E30" s="28" t="e">
        <f>FRA!#REF!</f>
        <v>#REF!</v>
      </c>
      <c r="F30" s="29">
        <f>FRA!F42</f>
        <v>0</v>
      </c>
      <c r="G30" s="29">
        <f>FRA!G42</f>
        <v>0</v>
      </c>
    </row>
    <row r="31" spans="1:7" x14ac:dyDescent="0.2">
      <c r="A31" s="28">
        <f>FRA!I43</f>
        <v>4</v>
      </c>
      <c r="B31" s="28">
        <f>FRA!A43</f>
        <v>14</v>
      </c>
      <c r="C31" s="28" t="str">
        <f>FRA!D43</f>
        <v>P3</v>
      </c>
      <c r="D31" s="29" t="str">
        <f>FRA!E43</f>
        <v>There are holes in the ceiling of the electrical intake cupboard and these should be fire stopped by a third party accredited company.</v>
      </c>
      <c r="E31" s="28" t="e">
        <f>FRA!#REF!</f>
        <v>#REF!</v>
      </c>
      <c r="F31" s="29">
        <f>FRA!F43</f>
        <v>0</v>
      </c>
      <c r="G31" s="29">
        <f>FRA!G43</f>
        <v>0</v>
      </c>
    </row>
    <row r="32" spans="1:7" x14ac:dyDescent="0.2">
      <c r="A32" s="28">
        <f>FRA!I44</f>
        <v>4</v>
      </c>
      <c r="B32" s="28">
        <f>FRA!A44</f>
        <v>14</v>
      </c>
      <c r="C32" s="28">
        <f>FRA!D44</f>
        <v>0</v>
      </c>
      <c r="D32" s="29">
        <f>FRA!E44</f>
        <v>0</v>
      </c>
      <c r="E32" s="28" t="e">
        <f>FRA!#REF!</f>
        <v>#REF!</v>
      </c>
      <c r="F32" s="29">
        <f>FRA!F44</f>
        <v>0</v>
      </c>
      <c r="G32" s="29">
        <f>FRA!G44</f>
        <v>0</v>
      </c>
    </row>
    <row r="33" spans="1:7" x14ac:dyDescent="0.2">
      <c r="A33" s="28">
        <f>FRA!I45</f>
        <v>4</v>
      </c>
      <c r="B33" s="28">
        <f>FRA!A45</f>
        <v>14</v>
      </c>
      <c r="C33" s="28">
        <f>FRA!D45</f>
        <v>0</v>
      </c>
      <c r="D33" s="29">
        <f>FRA!E45</f>
        <v>0</v>
      </c>
      <c r="E33" s="28" t="e">
        <f>FRA!#REF!</f>
        <v>#REF!</v>
      </c>
      <c r="F33" s="29">
        <f>FRA!F45</f>
        <v>0</v>
      </c>
      <c r="G33" s="29">
        <f>FRA!G45</f>
        <v>0</v>
      </c>
    </row>
    <row r="34" spans="1:7" x14ac:dyDescent="0.2">
      <c r="A34" s="28">
        <f>FRA!I46</f>
        <v>4</v>
      </c>
      <c r="B34" s="28">
        <f>FRA!A46</f>
        <v>14</v>
      </c>
      <c r="C34" s="28">
        <f>FRA!D46</f>
        <v>0</v>
      </c>
      <c r="D34" s="29">
        <f>FRA!E46</f>
        <v>0</v>
      </c>
      <c r="E34" s="28" t="e">
        <f>FRA!#REF!</f>
        <v>#REF!</v>
      </c>
      <c r="F34" s="29">
        <f>FRA!F46</f>
        <v>0</v>
      </c>
      <c r="G34" s="29">
        <f>FRA!G46</f>
        <v>0</v>
      </c>
    </row>
    <row r="35" spans="1:7" x14ac:dyDescent="0.2">
      <c r="A35" s="28">
        <f>FRA!I47</f>
        <v>5</v>
      </c>
      <c r="B35" s="28">
        <f>FRA!A47</f>
        <v>14</v>
      </c>
      <c r="C35" s="28" t="str">
        <f>FRA!D47</f>
        <v>P1</v>
      </c>
      <c r="D35" s="29" t="str">
        <f>FRA!E47</f>
        <v>There is a service penetration breach in compartment wall above Flat 27,  this should be repaired with a fire retardant material so as to maintain the compartmentation.</v>
      </c>
      <c r="E35" s="28" t="e">
        <f>FRA!#REF!</f>
        <v>#REF!</v>
      </c>
      <c r="F35" s="29">
        <f>FRA!F47</f>
        <v>0</v>
      </c>
      <c r="G35" s="29">
        <f>FRA!G47</f>
        <v>0</v>
      </c>
    </row>
    <row r="36" spans="1:7" x14ac:dyDescent="0.2">
      <c r="A36" s="28">
        <f>FRA!I48</f>
        <v>6</v>
      </c>
      <c r="B36" s="28">
        <f>FRA!A48</f>
        <v>14</v>
      </c>
      <c r="C36" s="28" t="str">
        <f>FRA!D48</f>
        <v>P3</v>
      </c>
      <c r="D36" s="29" t="str">
        <f>FRA!E48</f>
        <v>Flat entrance doors are GRP type Nan-Ya slab globally assessed fire doors. It should be noted that the fire risk surveyor and Barnet Homes are aware of the recent Government statement relating to these types of doors. The Government press release states "Housing Secretary updates Parliament on the fire door investigation and confirms experts advise the risk to public safety remains low." To read the Government's full press release as well as other relevant guidance please visit https://www.gov.uk/government/news/update-on-fire-doors-investigation-risk-to-public-safety-remains-low 
It is nevertheless recommended that all of these GRP are replaced with UKAS certified FD30S doorsets which have been tested to BS476-22. Doorsets should be fitted in accordance to the manufacturer's installation instructions. It is recommended that these doors are replaced.</v>
      </c>
      <c r="E36" s="28" t="e">
        <f>FRA!#REF!</f>
        <v>#REF!</v>
      </c>
      <c r="F36" s="29">
        <f>FRA!F48</f>
        <v>0</v>
      </c>
      <c r="G36" s="29">
        <f>FRA!G48</f>
        <v>0</v>
      </c>
    </row>
    <row r="37" spans="1:7" x14ac:dyDescent="0.2">
      <c r="A37" s="28">
        <f>FRA!I49</f>
        <v>7</v>
      </c>
      <c r="B37" s="28">
        <f>FRA!A49</f>
        <v>14</v>
      </c>
      <c r="C37" s="28" t="str">
        <f>FRA!D49</f>
        <v>P3</v>
      </c>
      <c r="D37" s="29" t="str">
        <f>FRA!E49</f>
        <v>Flat window glazing is not fire rated and is within 1.8m of the Lobby glazing on the escape route.  It is recommended that they are replaced with fire rated pyroglass that is insulated in any future improvement works program.</v>
      </c>
      <c r="E37" s="28" t="e">
        <f>FRA!#REF!</f>
        <v>#REF!</v>
      </c>
      <c r="F37" s="29">
        <f>FRA!F49</f>
        <v>0</v>
      </c>
      <c r="G37" s="29">
        <f>FRA!G49</f>
        <v>0</v>
      </c>
    </row>
    <row r="38" spans="1:7" x14ac:dyDescent="0.2">
      <c r="A38" s="28">
        <f>FRA!I50</f>
        <v>8</v>
      </c>
      <c r="B38" s="28">
        <f>FRA!A50</f>
        <v>14</v>
      </c>
      <c r="C38" s="28" t="str">
        <f>FRA!D50</f>
        <v>P3</v>
      </c>
      <c r="D38" s="29" t="str">
        <f>FRA!E50</f>
        <v>The Basement Door is not a fire rated door and it is recommended that it is replaced with a UKAS certified FD30S doorset which should be fitted in accordance to BS8214.</v>
      </c>
      <c r="E38" s="28" t="e">
        <f>FRA!#REF!</f>
        <v>#REF!</v>
      </c>
      <c r="F38" s="29">
        <f>FRA!F50</f>
        <v>0</v>
      </c>
      <c r="G38" s="29">
        <f>FRA!G50</f>
        <v>0</v>
      </c>
    </row>
    <row r="39" spans="1:7" x14ac:dyDescent="0.2">
      <c r="A39" s="28">
        <f>FRA!I51</f>
        <v>9</v>
      </c>
      <c r="B39" s="28">
        <f>FRA!A51</f>
        <v>14</v>
      </c>
      <c r="C39" s="28" t="str">
        <f>FRA!D51</f>
        <v>P3</v>
      </c>
      <c r="D39" s="29" t="str">
        <f>FRA!E51</f>
        <v>Fusible Link Shutter required on Dust Chute in ground floor Bin Room.</v>
      </c>
      <c r="E39" s="28" t="e">
        <f>FRA!#REF!</f>
        <v>#REF!</v>
      </c>
      <c r="F39" s="29">
        <f>FRA!F51</f>
        <v>0</v>
      </c>
      <c r="G39" s="29">
        <f>FRA!G51</f>
        <v>0</v>
      </c>
    </row>
    <row r="40" spans="1:7" x14ac:dyDescent="0.2">
      <c r="A40" s="28">
        <f>FRA!I52</f>
        <v>9</v>
      </c>
      <c r="B40" s="28">
        <f>FRA!A52</f>
        <v>14</v>
      </c>
      <c r="C40" s="28">
        <f>FRA!D52</f>
        <v>0</v>
      </c>
      <c r="D40" s="29">
        <f>FRA!E52</f>
        <v>0</v>
      </c>
      <c r="E40" s="28" t="e">
        <f>FRA!#REF!</f>
        <v>#REF!</v>
      </c>
      <c r="F40" s="29">
        <f>FRA!F52</f>
        <v>0</v>
      </c>
      <c r="G40" s="29">
        <f>FRA!G52</f>
        <v>0</v>
      </c>
    </row>
    <row r="41" spans="1:7" x14ac:dyDescent="0.2">
      <c r="A41" s="28">
        <f>FRA!I53</f>
        <v>9</v>
      </c>
      <c r="B41" s="28">
        <f>FRA!A53</f>
        <v>15</v>
      </c>
      <c r="C41" s="28">
        <f>FRA!D53</f>
        <v>0</v>
      </c>
      <c r="D41" s="29">
        <f>FRA!E53</f>
        <v>0</v>
      </c>
      <c r="E41" s="28" t="e">
        <f>FRA!#REF!</f>
        <v>#REF!</v>
      </c>
      <c r="F41" s="29">
        <f>FRA!F53</f>
        <v>0</v>
      </c>
      <c r="G41" s="29">
        <f>FRA!G53</f>
        <v>0</v>
      </c>
    </row>
    <row r="42" spans="1:7" x14ac:dyDescent="0.2">
      <c r="A42" s="28">
        <f>FRA!I54</f>
        <v>9</v>
      </c>
      <c r="B42" s="28">
        <f>FRA!A54</f>
        <v>15</v>
      </c>
      <c r="C42" s="28">
        <f>FRA!D54</f>
        <v>0</v>
      </c>
      <c r="D42" s="29">
        <f>FRA!E54</f>
        <v>0</v>
      </c>
      <c r="E42" s="28" t="e">
        <f>FRA!#REF!</f>
        <v>#REF!</v>
      </c>
      <c r="F42" s="29">
        <f>FRA!F54</f>
        <v>0</v>
      </c>
      <c r="G42" s="29">
        <f>FRA!G54</f>
        <v>0</v>
      </c>
    </row>
    <row r="43" spans="1:7" x14ac:dyDescent="0.2">
      <c r="A43" s="28">
        <f>FRA!I55</f>
        <v>9</v>
      </c>
      <c r="B43" s="28">
        <f>FRA!A55</f>
        <v>16</v>
      </c>
      <c r="C43" s="28">
        <f>FRA!D55</f>
        <v>0</v>
      </c>
      <c r="D43" s="29" t="str">
        <f>FRA!E55</f>
        <v>All escape routes lead to open air at ground level.</v>
      </c>
      <c r="E43" s="28" t="e">
        <f>FRA!#REF!</f>
        <v>#REF!</v>
      </c>
      <c r="F43" s="29">
        <f>FRA!F55</f>
        <v>0</v>
      </c>
      <c r="G43" s="29">
        <f>FRA!G55</f>
        <v>0</v>
      </c>
    </row>
    <row r="44" spans="1:7" x14ac:dyDescent="0.2">
      <c r="A44" s="28">
        <f>FRA!I56</f>
        <v>9</v>
      </c>
      <c r="B44" s="28">
        <f>FRA!A56</f>
        <v>16</v>
      </c>
      <c r="C44" s="28">
        <f>FRA!D56</f>
        <v>0</v>
      </c>
      <c r="D44" s="29">
        <f>FRA!E56</f>
        <v>0</v>
      </c>
      <c r="E44" s="28" t="e">
        <f>FRA!#REF!</f>
        <v>#REF!</v>
      </c>
      <c r="F44" s="29">
        <f>FRA!F56</f>
        <v>0</v>
      </c>
      <c r="G44" s="29">
        <f>FRA!G56</f>
        <v>0</v>
      </c>
    </row>
    <row r="45" spans="1:7" x14ac:dyDescent="0.2">
      <c r="A45" s="28">
        <f>FRA!I57</f>
        <v>9</v>
      </c>
      <c r="B45" s="28">
        <f>FRA!A57</f>
        <v>17</v>
      </c>
      <c r="C45" s="28">
        <f>FRA!D57</f>
        <v>0</v>
      </c>
      <c r="D45" s="29">
        <f>FRA!E57</f>
        <v>0</v>
      </c>
      <c r="E45" s="28" t="e">
        <f>FRA!#REF!</f>
        <v>#REF!</v>
      </c>
      <c r="F45" s="29">
        <f>FRA!F57</f>
        <v>0</v>
      </c>
      <c r="G45" s="29">
        <f>FRA!G57</f>
        <v>0</v>
      </c>
    </row>
    <row r="46" spans="1:7" x14ac:dyDescent="0.2">
      <c r="A46" s="28">
        <f>FRA!I58</f>
        <v>9</v>
      </c>
      <c r="B46" s="28">
        <f>FRA!A58</f>
        <v>17</v>
      </c>
      <c r="C46" s="28">
        <f>FRA!D58</f>
        <v>0</v>
      </c>
      <c r="D46" s="29">
        <f>FRA!E58</f>
        <v>0</v>
      </c>
      <c r="E46" s="28" t="e">
        <f>FRA!#REF!</f>
        <v>#REF!</v>
      </c>
      <c r="F46" s="29">
        <f>FRA!F58</f>
        <v>0</v>
      </c>
      <c r="G46" s="29">
        <f>FRA!G58</f>
        <v>0</v>
      </c>
    </row>
    <row r="47" spans="1:7" x14ac:dyDescent="0.2">
      <c r="A47" s="28">
        <f>FRA!I59</f>
        <v>9</v>
      </c>
      <c r="B47" s="28">
        <f>FRA!A59</f>
        <v>18</v>
      </c>
      <c r="C47" s="28">
        <f>FRA!D59</f>
        <v>0</v>
      </c>
      <c r="D47" s="29">
        <f>FRA!E59</f>
        <v>0</v>
      </c>
      <c r="E47" s="28" t="e">
        <f>FRA!#REF!</f>
        <v>#REF!</v>
      </c>
      <c r="F47" s="29">
        <f>FRA!F59</f>
        <v>0</v>
      </c>
      <c r="G47" s="29">
        <f>FRA!G59</f>
        <v>0</v>
      </c>
    </row>
    <row r="48" spans="1:7" x14ac:dyDescent="0.2">
      <c r="A48" s="28">
        <f>FRA!I60</f>
        <v>9</v>
      </c>
      <c r="B48" s="28">
        <f>FRA!A60</f>
        <v>18</v>
      </c>
      <c r="C48" s="28">
        <f>FRA!D60</f>
        <v>0</v>
      </c>
      <c r="D48" s="29">
        <f>FRA!E60</f>
        <v>0</v>
      </c>
      <c r="E48" s="28" t="e">
        <f>FRA!#REF!</f>
        <v>#REF!</v>
      </c>
      <c r="F48" s="29">
        <f>FRA!F60</f>
        <v>0</v>
      </c>
      <c r="G48" s="29">
        <f>FRA!G60</f>
        <v>0</v>
      </c>
    </row>
    <row r="49" spans="1:7" x14ac:dyDescent="0.2">
      <c r="A49" s="28">
        <f>FRA!I61</f>
        <v>9</v>
      </c>
      <c r="B49" s="28">
        <f>FRA!A61</f>
        <v>19</v>
      </c>
      <c r="C49" s="28">
        <f>FRA!D61</f>
        <v>0</v>
      </c>
      <c r="D49" s="29" t="str">
        <f>FRA!E61</f>
        <v xml:space="preserve">All stair nosings are identifiable including visually impaired and blind persons as they have been fitted with a high grade photoluminescent stair tread which is part of a BS ISO 16069 safety way guidance system it will also cover the Light Reflectance Values as set out in ADM (a LRV of 30) and as such will provide a safe means of escape in accordance with Article 14 of the RRFSO. </v>
      </c>
      <c r="E49" s="28" t="e">
        <f>FRA!#REF!</f>
        <v>#REF!</v>
      </c>
      <c r="F49" s="29">
        <f>FRA!F61</f>
        <v>0</v>
      </c>
      <c r="G49" s="29">
        <f>FRA!G61</f>
        <v>0</v>
      </c>
    </row>
    <row r="50" spans="1:7" x14ac:dyDescent="0.2">
      <c r="A50" s="28">
        <f>FRA!I62</f>
        <v>9</v>
      </c>
      <c r="B50" s="28">
        <f>FRA!A62</f>
        <v>19</v>
      </c>
      <c r="C50" s="28">
        <f>FRA!D62</f>
        <v>0</v>
      </c>
      <c r="D50" s="29">
        <f>FRA!E62</f>
        <v>0</v>
      </c>
      <c r="E50" s="28" t="e">
        <f>FRA!#REF!</f>
        <v>#REF!</v>
      </c>
      <c r="F50" s="29">
        <f>FRA!F62</f>
        <v>0</v>
      </c>
      <c r="G50" s="29">
        <f>FRA!G62</f>
        <v>0</v>
      </c>
    </row>
    <row r="51" spans="1:7" x14ac:dyDescent="0.2">
      <c r="A51" s="28">
        <f>FRA!I63</f>
        <v>9</v>
      </c>
      <c r="B51" s="28">
        <v>0</v>
      </c>
      <c r="C51" s="28">
        <v>0</v>
      </c>
      <c r="D51" s="29">
        <v>0</v>
      </c>
      <c r="E51" s="28" t="e">
        <f>FRA!#REF!</f>
        <v>#REF!</v>
      </c>
      <c r="F51" s="29">
        <f>FRA!F63</f>
        <v>0</v>
      </c>
      <c r="G51" s="29">
        <f>FRA!G63</f>
        <v>0</v>
      </c>
    </row>
    <row r="52" spans="1:7" x14ac:dyDescent="0.2">
      <c r="A52" s="28">
        <f>FRA!I64</f>
        <v>10</v>
      </c>
      <c r="B52" s="42">
        <f>FRA!A64</f>
        <v>20</v>
      </c>
      <c r="C52" s="28" t="str">
        <f>FRA!D64</f>
        <v>P3</v>
      </c>
      <c r="D52" s="29" t="str">
        <f>FRA!E64</f>
        <v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v>
      </c>
      <c r="E52" s="28" t="e">
        <f>FRA!#REF!</f>
        <v>#REF!</v>
      </c>
      <c r="F52" s="29">
        <f>FRA!F64</f>
        <v>0</v>
      </c>
      <c r="G52" s="29">
        <f>FRA!G64</f>
        <v>0</v>
      </c>
    </row>
    <row r="53" spans="1:7" x14ac:dyDescent="0.2">
      <c r="A53" s="28">
        <f>FRA!I65</f>
        <v>10</v>
      </c>
      <c r="B53" s="43">
        <f>FRA!A65</f>
        <v>20</v>
      </c>
      <c r="C53" s="28">
        <f>FRA!D65</f>
        <v>0</v>
      </c>
      <c r="D53" s="29">
        <f>FRA!E65</f>
        <v>0</v>
      </c>
      <c r="E53" s="28" t="e">
        <f>FRA!#REF!</f>
        <v>#REF!</v>
      </c>
      <c r="F53" s="29">
        <f>FRA!F65</f>
        <v>0</v>
      </c>
      <c r="G53" s="29">
        <f>FRA!G65</f>
        <v>0</v>
      </c>
    </row>
    <row r="54" spans="1:7" x14ac:dyDescent="0.2">
      <c r="A54" s="28">
        <f>FRA!I66</f>
        <v>10</v>
      </c>
      <c r="B54" s="43">
        <f>FRA!A66</f>
        <v>21</v>
      </c>
      <c r="C54" s="28">
        <f>FRA!D66</f>
        <v>0</v>
      </c>
      <c r="D54" s="29" t="str">
        <f>FRA!E66</f>
        <v>The emergency lighting appears to be in good order.</v>
      </c>
      <c r="E54" s="28" t="e">
        <f>FRA!#REF!</f>
        <v>#REF!</v>
      </c>
      <c r="F54" s="29">
        <f>FRA!F66</f>
        <v>0</v>
      </c>
      <c r="G54" s="29">
        <f>FRA!G66</f>
        <v>0</v>
      </c>
    </row>
    <row r="55" spans="1:7" x14ac:dyDescent="0.2">
      <c r="A55" s="28">
        <f>FRA!I67</f>
        <v>10</v>
      </c>
      <c r="B55" s="43">
        <f>FRA!A67</f>
        <v>21</v>
      </c>
      <c r="C55" s="28">
        <f>FRA!D67</f>
        <v>0</v>
      </c>
      <c r="D55" s="29">
        <f>FRA!E67</f>
        <v>0</v>
      </c>
      <c r="E55" s="28" t="e">
        <f>FRA!#REF!</f>
        <v>#REF!</v>
      </c>
      <c r="F55" s="29">
        <f>FRA!F67</f>
        <v>0</v>
      </c>
      <c r="G55" s="29">
        <f>FRA!G67</f>
        <v>0</v>
      </c>
    </row>
    <row r="56" spans="1:7" x14ac:dyDescent="0.2">
      <c r="A56" s="28">
        <f>FRA!I68</f>
        <v>10</v>
      </c>
      <c r="B56" s="28">
        <v>0</v>
      </c>
      <c r="C56" s="28">
        <v>0</v>
      </c>
      <c r="D56" s="29">
        <v>0</v>
      </c>
      <c r="E56" s="28" t="e">
        <f>FRA!#REF!</f>
        <v>#REF!</v>
      </c>
      <c r="F56" s="29">
        <f>FRA!F68</f>
        <v>0</v>
      </c>
      <c r="G56" s="29">
        <f>FRA!G68</f>
        <v>0</v>
      </c>
    </row>
    <row r="57" spans="1:7" x14ac:dyDescent="0.2">
      <c r="A57" s="28">
        <f>FRA!I69</f>
        <v>11</v>
      </c>
      <c r="B57" s="42">
        <f>FRA!A69</f>
        <v>22</v>
      </c>
      <c r="C57" s="28" t="str">
        <f>FRA!D69</f>
        <v>P1</v>
      </c>
      <c r="D57" s="29" t="str">
        <f>FRA!E69</f>
        <v>Fit "Fire Exit Keep Clear" signs on final exit doors, fit Fire Action Notice and fit "Do Not Use Lift" signs on ground, 2nd, 9 &amp; 10th floors.</v>
      </c>
      <c r="E57" s="28" t="e">
        <f>FRA!#REF!</f>
        <v>#REF!</v>
      </c>
      <c r="F57" s="29">
        <f>FRA!F69</f>
        <v>0</v>
      </c>
      <c r="G57" s="29">
        <f>FRA!G69</f>
        <v>0</v>
      </c>
    </row>
    <row r="58" spans="1:7" x14ac:dyDescent="0.2">
      <c r="A58" s="28">
        <f>FRA!I70</f>
        <v>11</v>
      </c>
      <c r="B58" s="43">
        <f>FRA!A70</f>
        <v>22</v>
      </c>
      <c r="C58" s="28">
        <f>FRA!D70</f>
        <v>0</v>
      </c>
      <c r="D58" s="29">
        <f>FRA!E70</f>
        <v>0</v>
      </c>
      <c r="E58" s="28" t="e">
        <f>FRA!#REF!</f>
        <v>#REF!</v>
      </c>
      <c r="F58" s="29">
        <f>FRA!F70</f>
        <v>0</v>
      </c>
      <c r="G58" s="29">
        <f>FRA!G70</f>
        <v>0</v>
      </c>
    </row>
    <row r="59" spans="1:7" x14ac:dyDescent="0.2">
      <c r="A59" s="28">
        <f>FRA!I71</f>
        <v>11</v>
      </c>
      <c r="B59" s="43">
        <f>FRA!A71</f>
        <v>22</v>
      </c>
      <c r="C59" s="28">
        <f>FRA!D71</f>
        <v>0</v>
      </c>
      <c r="D59" s="29">
        <f>FRA!E71</f>
        <v>0</v>
      </c>
      <c r="E59" s="28" t="e">
        <f>FRA!#REF!</f>
        <v>#REF!</v>
      </c>
      <c r="F59" s="29">
        <f>FRA!F71</f>
        <v>0</v>
      </c>
      <c r="G59" s="29">
        <f>FRA!G71</f>
        <v>0</v>
      </c>
    </row>
    <row r="60" spans="1:7" x14ac:dyDescent="0.2">
      <c r="A60" s="28">
        <f>FRA!I72</f>
        <v>11</v>
      </c>
      <c r="B60" s="43">
        <f>FRA!A72</f>
        <v>22</v>
      </c>
      <c r="C60" s="28">
        <f>FRA!D72</f>
        <v>0</v>
      </c>
      <c r="D60" s="29">
        <f>FRA!E72</f>
        <v>0</v>
      </c>
      <c r="E60" s="28" t="e">
        <f>FRA!#REF!</f>
        <v>#REF!</v>
      </c>
      <c r="F60" s="29">
        <f>FRA!F72</f>
        <v>0</v>
      </c>
      <c r="G60" s="29">
        <f>FRA!G72</f>
        <v>0</v>
      </c>
    </row>
    <row r="61" spans="1:7" x14ac:dyDescent="0.2">
      <c r="A61" s="28">
        <f>FRA!I73</f>
        <v>11</v>
      </c>
      <c r="B61" s="43">
        <f>FRA!A73</f>
        <v>22</v>
      </c>
      <c r="C61" s="28">
        <f>FRA!D73</f>
        <v>0</v>
      </c>
      <c r="D61" s="29">
        <f>FRA!E73</f>
        <v>0</v>
      </c>
      <c r="E61" s="28" t="e">
        <f>FRA!#REF!</f>
        <v>#REF!</v>
      </c>
      <c r="F61" s="29">
        <f>FRA!F73</f>
        <v>0</v>
      </c>
      <c r="G61" s="29">
        <f>FRA!G73</f>
        <v>0</v>
      </c>
    </row>
    <row r="62" spans="1:7" x14ac:dyDescent="0.2">
      <c r="A62" s="28">
        <f>FRA!I74</f>
        <v>11</v>
      </c>
      <c r="B62" s="43">
        <f>FRA!A74</f>
        <v>22</v>
      </c>
      <c r="C62" s="28">
        <f>FRA!D74</f>
        <v>0</v>
      </c>
      <c r="D62" s="29">
        <f>FRA!E74</f>
        <v>0</v>
      </c>
      <c r="E62" s="28" t="e">
        <f>FRA!#REF!</f>
        <v>#REF!</v>
      </c>
      <c r="F62" s="29">
        <f>FRA!F74</f>
        <v>0</v>
      </c>
      <c r="G62" s="29">
        <f>FRA!G74</f>
        <v>0</v>
      </c>
    </row>
    <row r="63" spans="1:7" x14ac:dyDescent="0.2">
      <c r="A63" s="28">
        <f>FRA!I75</f>
        <v>11</v>
      </c>
      <c r="B63" s="28">
        <f>FRA!A75</f>
        <v>23</v>
      </c>
      <c r="C63" s="28">
        <f>FRA!D75</f>
        <v>0</v>
      </c>
      <c r="D63" s="29" t="str">
        <f>FRA!E75</f>
        <v>Where fitted.</v>
      </c>
      <c r="E63" s="28" t="e">
        <f>FRA!#REF!</f>
        <v>#REF!</v>
      </c>
      <c r="F63" s="29">
        <f>FRA!F75</f>
        <v>0</v>
      </c>
      <c r="G63" s="29">
        <f>FRA!G75</f>
        <v>0</v>
      </c>
    </row>
    <row r="64" spans="1:7" x14ac:dyDescent="0.2">
      <c r="A64" s="28">
        <f>FRA!I76</f>
        <v>11</v>
      </c>
      <c r="B64" s="28">
        <f>FRA!A76</f>
        <v>23</v>
      </c>
      <c r="C64" s="28">
        <f>FRA!D76</f>
        <v>0</v>
      </c>
      <c r="D64" s="29">
        <f>FRA!E76</f>
        <v>0</v>
      </c>
      <c r="E64" s="28" t="e">
        <f>FRA!#REF!</f>
        <v>#REF!</v>
      </c>
      <c r="F64" s="29">
        <f>FRA!F76</f>
        <v>0</v>
      </c>
      <c r="G64" s="29">
        <f>FRA!G76</f>
        <v>0</v>
      </c>
    </row>
    <row r="65" spans="1:7" x14ac:dyDescent="0.2">
      <c r="A65" s="28">
        <f>FRA!I77</f>
        <v>11</v>
      </c>
      <c r="B65" s="28">
        <v>0</v>
      </c>
      <c r="C65" s="28">
        <v>0</v>
      </c>
      <c r="D65" s="29">
        <v>0</v>
      </c>
      <c r="E65" s="28" t="e">
        <f>FRA!#REF!</f>
        <v>#REF!</v>
      </c>
      <c r="F65" s="29">
        <f>FRA!F77</f>
        <v>0</v>
      </c>
      <c r="G65" s="29">
        <f>FRA!G77</f>
        <v>0</v>
      </c>
    </row>
    <row r="66" spans="1:7" x14ac:dyDescent="0.2">
      <c r="A66" s="28">
        <f>FRA!I78</f>
        <v>12</v>
      </c>
      <c r="B66" s="42">
        <f>FRA!A78</f>
        <v>24</v>
      </c>
      <c r="C66" s="28" t="str">
        <f>FRA!D78</f>
        <v>P3</v>
      </c>
      <c r="D66" s="29" t="str">
        <f>FRA!E78</f>
        <v>In accordance with Article 13 of the RRFSO it is deemed that adequate protection is provided if the flats have an LD2 system (this would include all bedrooms), therefore recommend LD2 system is fitted.</v>
      </c>
      <c r="E66" s="28" t="e">
        <f>FRA!#REF!</f>
        <v>#REF!</v>
      </c>
      <c r="F66" s="29">
        <f>FRA!F78</f>
        <v>0</v>
      </c>
      <c r="G66" s="29">
        <f>FRA!G78</f>
        <v>0</v>
      </c>
    </row>
    <row r="67" spans="1:7" x14ac:dyDescent="0.2">
      <c r="A67" s="28">
        <f>FRA!I79</f>
        <v>12</v>
      </c>
      <c r="B67" s="43">
        <f>FRA!A79</f>
        <v>24</v>
      </c>
      <c r="C67" s="28">
        <f>FRA!D79</f>
        <v>0</v>
      </c>
      <c r="D67" s="29">
        <f>FRA!E79</f>
        <v>0</v>
      </c>
      <c r="E67" s="28" t="e">
        <f>FRA!#REF!</f>
        <v>#REF!</v>
      </c>
      <c r="F67" s="29">
        <f>FRA!F79</f>
        <v>0</v>
      </c>
      <c r="G67" s="29">
        <f>FRA!G79</f>
        <v>0</v>
      </c>
    </row>
    <row r="68" spans="1:7" x14ac:dyDescent="0.2">
      <c r="A68" s="28">
        <f>FRA!I80</f>
        <v>12</v>
      </c>
      <c r="B68" s="43">
        <f>FRA!A80</f>
        <v>25</v>
      </c>
      <c r="C68" s="28">
        <f>FRA!D80</f>
        <v>0</v>
      </c>
      <c r="D68" s="29">
        <f>FRA!E80</f>
        <v>0</v>
      </c>
      <c r="E68" s="28" t="e">
        <f>FRA!#REF!</f>
        <v>#REF!</v>
      </c>
      <c r="F68" s="29">
        <f>FRA!F80</f>
        <v>0</v>
      </c>
      <c r="G68" s="29">
        <f>FRA!G80</f>
        <v>0</v>
      </c>
    </row>
    <row r="69" spans="1:7" x14ac:dyDescent="0.2">
      <c r="A69" s="28">
        <f>FRA!I81</f>
        <v>12</v>
      </c>
      <c r="B69" s="43">
        <f>FRA!A81</f>
        <v>25</v>
      </c>
      <c r="C69" s="28">
        <f>FRA!D81</f>
        <v>0</v>
      </c>
      <c r="D69" s="29">
        <f>FRA!E81</f>
        <v>0</v>
      </c>
      <c r="E69" s="28" t="e">
        <f>FRA!#REF!</f>
        <v>#REF!</v>
      </c>
      <c r="F69" s="29">
        <f>FRA!F81</f>
        <v>0</v>
      </c>
      <c r="G69" s="29">
        <f>FRA!G81</f>
        <v>0</v>
      </c>
    </row>
    <row r="70" spans="1:7" x14ac:dyDescent="0.2">
      <c r="A70" s="28">
        <f>FRA!I82</f>
        <v>13</v>
      </c>
      <c r="B70" s="43">
        <f>FRA!A82</f>
        <v>26</v>
      </c>
      <c r="C70" s="28" t="str">
        <f>FRA!D82</f>
        <v>P3</v>
      </c>
      <c r="D70" s="29" t="str">
        <f>FRA!E82</f>
        <v>Unable to ascertain if flats have smoke detection and if in working order.</v>
      </c>
      <c r="E70" s="28" t="e">
        <f>FRA!#REF!</f>
        <v>#REF!</v>
      </c>
      <c r="F70" s="29">
        <f>FRA!F82</f>
        <v>0</v>
      </c>
      <c r="G70" s="29">
        <f>FRA!G82</f>
        <v>0</v>
      </c>
    </row>
    <row r="71" spans="1:7" x14ac:dyDescent="0.2">
      <c r="A71" s="28">
        <f>FRA!I83</f>
        <v>13</v>
      </c>
      <c r="B71" s="43">
        <f>FRA!A83</f>
        <v>26</v>
      </c>
      <c r="C71" s="28">
        <f>FRA!D83</f>
        <v>0</v>
      </c>
      <c r="D71" s="29">
        <f>FRA!E83</f>
        <v>0</v>
      </c>
      <c r="E71" s="28" t="e">
        <f>FRA!#REF!</f>
        <v>#REF!</v>
      </c>
      <c r="F71" s="29">
        <f>FRA!F83</f>
        <v>0</v>
      </c>
      <c r="G71" s="29">
        <f>FRA!G83</f>
        <v>0</v>
      </c>
    </row>
    <row r="72" spans="1:7" x14ac:dyDescent="0.2">
      <c r="A72" s="28">
        <f>FRA!I84</f>
        <v>13</v>
      </c>
      <c r="B72" s="28">
        <v>0</v>
      </c>
      <c r="C72" s="28">
        <v>0</v>
      </c>
      <c r="D72" s="29">
        <v>0</v>
      </c>
      <c r="E72" s="28" t="e">
        <f>FRA!#REF!</f>
        <v>#REF!</v>
      </c>
      <c r="F72" s="29">
        <f>FRA!F84</f>
        <v>0</v>
      </c>
      <c r="G72" s="29">
        <f>FRA!G84</f>
        <v>0</v>
      </c>
    </row>
    <row r="73" spans="1:7" x14ac:dyDescent="0.2">
      <c r="A73" s="28">
        <f>FRA!I85</f>
        <v>14</v>
      </c>
      <c r="B73" s="42">
        <f>FRA!A85</f>
        <v>27</v>
      </c>
      <c r="C73" s="28" t="str">
        <f>FRA!D85</f>
        <v>P3</v>
      </c>
      <c r="D73" s="29" t="str">
        <f>FRA!E85</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E73" s="28" t="e">
        <f>FRA!#REF!</f>
        <v>#REF!</v>
      </c>
      <c r="F73" s="29">
        <f>FRA!F85</f>
        <v>0</v>
      </c>
      <c r="G73" s="29">
        <f>FRA!G85</f>
        <v>0</v>
      </c>
    </row>
    <row r="74" spans="1:7" x14ac:dyDescent="0.2">
      <c r="A74" s="28">
        <f>FRA!I86</f>
        <v>14</v>
      </c>
      <c r="B74" s="43">
        <f>FRA!A86</f>
        <v>27</v>
      </c>
      <c r="C74" s="28">
        <f>FRA!D86</f>
        <v>0</v>
      </c>
      <c r="D74" s="29">
        <f>FRA!E86</f>
        <v>0</v>
      </c>
      <c r="E74" s="28" t="e">
        <f>FRA!#REF!</f>
        <v>#REF!</v>
      </c>
      <c r="F74" s="29">
        <f>FRA!F86</f>
        <v>0</v>
      </c>
      <c r="G74" s="29">
        <f>FRA!G86</f>
        <v>0</v>
      </c>
    </row>
    <row r="75" spans="1:7" x14ac:dyDescent="0.2">
      <c r="A75" s="28">
        <f>FRA!I87</f>
        <v>14</v>
      </c>
      <c r="B75" s="43">
        <f>FRA!A87</f>
        <v>27</v>
      </c>
      <c r="C75" s="28">
        <f>FRA!D87</f>
        <v>0</v>
      </c>
      <c r="D75" s="29">
        <f>FRA!E87</f>
        <v>0</v>
      </c>
      <c r="E75" s="28" t="e">
        <f>FRA!#REF!</f>
        <v>#REF!</v>
      </c>
      <c r="F75" s="29">
        <f>FRA!F87</f>
        <v>0</v>
      </c>
      <c r="G75" s="29">
        <f>FRA!G87</f>
        <v>0</v>
      </c>
    </row>
    <row r="76" spans="1:7" x14ac:dyDescent="0.2">
      <c r="A76" s="28">
        <f>FRA!I88</f>
        <v>14</v>
      </c>
      <c r="B76" s="43">
        <f>FRA!A88</f>
        <v>27</v>
      </c>
      <c r="C76" s="28">
        <f>FRA!D88</f>
        <v>0</v>
      </c>
      <c r="D76" s="29">
        <f>FRA!E88</f>
        <v>0</v>
      </c>
      <c r="E76" s="28" t="e">
        <f>FRA!#REF!</f>
        <v>#REF!</v>
      </c>
      <c r="F76" s="29">
        <f>FRA!F88</f>
        <v>0</v>
      </c>
      <c r="G76" s="29">
        <f>FRA!G88</f>
        <v>0</v>
      </c>
    </row>
    <row r="77" spans="1:7" x14ac:dyDescent="0.2">
      <c r="A77" s="28">
        <f>FRA!I89</f>
        <v>14</v>
      </c>
      <c r="B77" s="43">
        <f>FRA!A89</f>
        <v>27</v>
      </c>
      <c r="C77" s="28">
        <f>FRA!D89</f>
        <v>0</v>
      </c>
      <c r="D77" s="29">
        <f>FRA!E89</f>
        <v>0</v>
      </c>
      <c r="E77" s="28" t="e">
        <f>FRA!#REF!</f>
        <v>#REF!</v>
      </c>
      <c r="F77" s="29">
        <f>FRA!F89</f>
        <v>0</v>
      </c>
      <c r="G77" s="29">
        <f>FRA!G89</f>
        <v>0</v>
      </c>
    </row>
    <row r="78" spans="1:7" x14ac:dyDescent="0.2">
      <c r="A78" s="28">
        <f>FRA!I90</f>
        <v>15</v>
      </c>
      <c r="B78" s="28">
        <f>FRA!A90</f>
        <v>28</v>
      </c>
      <c r="C78" s="28" t="str">
        <f>FRA!D90</f>
        <v>P1</v>
      </c>
      <c r="D78" s="29" t="str">
        <f>FRA!E90</f>
        <v>Confirmation required that paint is Class 0. If not then provide a class 0 system for all communal parts.</v>
      </c>
      <c r="E78" s="28" t="e">
        <f>FRA!#REF!</f>
        <v>#REF!</v>
      </c>
      <c r="F78" s="29">
        <f>FRA!F90</f>
        <v>0</v>
      </c>
      <c r="G78" s="29">
        <f>FRA!G90</f>
        <v>0</v>
      </c>
    </row>
    <row r="79" spans="1:7" x14ac:dyDescent="0.2">
      <c r="A79" s="28">
        <f>FRA!I91</f>
        <v>15</v>
      </c>
      <c r="B79" s="28">
        <f>FRA!A91</f>
        <v>28</v>
      </c>
      <c r="C79" s="28">
        <f>FRA!D91</f>
        <v>0</v>
      </c>
      <c r="D79" s="29" t="str">
        <f>FRA!E91</f>
        <v>External cladding examined and deemed as acceptable. See Barnet Homes Whitefields Fire Safety report dated June 2019, prepared by Mr Paul Williams G.I. Fire. E. MD of Euro Compliance</v>
      </c>
      <c r="E79" s="28" t="e">
        <f>FRA!#REF!</f>
        <v>#REF!</v>
      </c>
      <c r="F79" s="29">
        <f>FRA!F91</f>
        <v>0</v>
      </c>
      <c r="G79" s="29">
        <f>FRA!G91</f>
        <v>0</v>
      </c>
    </row>
    <row r="80" spans="1:7" x14ac:dyDescent="0.2">
      <c r="A80" s="28">
        <f>FRA!I92</f>
        <v>15</v>
      </c>
      <c r="B80" s="28">
        <f>FRA!A92</f>
        <v>29</v>
      </c>
      <c r="C80" s="28">
        <f>FRA!D92</f>
        <v>0</v>
      </c>
      <c r="D80" s="29">
        <f>FRA!E92</f>
        <v>0</v>
      </c>
      <c r="E80" s="28" t="e">
        <f>FRA!#REF!</f>
        <v>#REF!</v>
      </c>
      <c r="F80" s="29">
        <f>FRA!F92</f>
        <v>0</v>
      </c>
      <c r="G80" s="29">
        <f>FRA!G92</f>
        <v>0</v>
      </c>
    </row>
    <row r="81" spans="1:7" x14ac:dyDescent="0.2">
      <c r="A81" s="28">
        <f>FRA!I93</f>
        <v>15</v>
      </c>
      <c r="B81" s="28">
        <f>FRA!A93</f>
        <v>29</v>
      </c>
      <c r="C81" s="28">
        <f>FRA!D93</f>
        <v>0</v>
      </c>
      <c r="D81" s="29">
        <f>FRA!E93</f>
        <v>0</v>
      </c>
      <c r="E81" s="28" t="e">
        <f>FRA!#REF!</f>
        <v>#REF!</v>
      </c>
      <c r="F81" s="29">
        <f>FRA!F93</f>
        <v>0</v>
      </c>
      <c r="G81" s="29">
        <f>FRA!G93</f>
        <v>0</v>
      </c>
    </row>
    <row r="82" spans="1:7" x14ac:dyDescent="0.2">
      <c r="A82" s="28">
        <f>FRA!I94</f>
        <v>15</v>
      </c>
      <c r="B82" s="28">
        <v>0</v>
      </c>
      <c r="C82" s="28">
        <v>0</v>
      </c>
      <c r="D82" s="29">
        <v>0</v>
      </c>
      <c r="E82" s="28" t="e">
        <f>FRA!#REF!</f>
        <v>#REF!</v>
      </c>
      <c r="F82" s="29">
        <f>FRA!F94</f>
        <v>0</v>
      </c>
      <c r="G82" s="29">
        <f>FRA!G94</f>
        <v>0</v>
      </c>
    </row>
    <row r="83" spans="1:7" x14ac:dyDescent="0.2">
      <c r="A83" s="28">
        <f>FRA!I95</f>
        <v>15</v>
      </c>
      <c r="B83" s="42">
        <f>FRA!A95</f>
        <v>30</v>
      </c>
      <c r="C83" s="28">
        <f>FRA!D95</f>
        <v>0</v>
      </c>
      <c r="D83" s="29" t="str">
        <f>FRA!E95</f>
        <v xml:space="preserve">The communal areas should be sterile areas and as such it is considered that fire extinguishers are not required. It should be noted that fire extinguishers can pose a risk to life if used by untrained people. </v>
      </c>
      <c r="E83" s="28" t="e">
        <f>FRA!#REF!</f>
        <v>#REF!</v>
      </c>
      <c r="F83" s="29">
        <f>FRA!F95</f>
        <v>0</v>
      </c>
      <c r="G83" s="29">
        <f>FRA!G95</f>
        <v>0</v>
      </c>
    </row>
    <row r="84" spans="1:7" x14ac:dyDescent="0.2">
      <c r="A84" s="28">
        <f>FRA!I96</f>
        <v>15</v>
      </c>
      <c r="B84" s="43">
        <f>FRA!A96</f>
        <v>30</v>
      </c>
      <c r="C84" s="28">
        <f>FRA!D96</f>
        <v>0</v>
      </c>
      <c r="D84" s="29">
        <f>FRA!E96</f>
        <v>0</v>
      </c>
      <c r="E84" s="28" t="e">
        <f>FRA!#REF!</f>
        <v>#REF!</v>
      </c>
      <c r="F84" s="29">
        <f>FRA!F96</f>
        <v>0</v>
      </c>
      <c r="G84" s="29">
        <f>FRA!G96</f>
        <v>0</v>
      </c>
    </row>
    <row r="85" spans="1:7" x14ac:dyDescent="0.2">
      <c r="A85" s="28">
        <f>FRA!I97</f>
        <v>15</v>
      </c>
      <c r="B85" s="43">
        <f>FRA!A97</f>
        <v>31</v>
      </c>
      <c r="C85" s="28">
        <f>FRA!D97</f>
        <v>0</v>
      </c>
      <c r="D85" s="29">
        <f>FRA!E97</f>
        <v>0</v>
      </c>
      <c r="E85" s="28" t="e">
        <f>FRA!#REF!</f>
        <v>#REF!</v>
      </c>
      <c r="F85" s="29">
        <f>FRA!F97</f>
        <v>0</v>
      </c>
      <c r="G85" s="29">
        <f>FRA!G97</f>
        <v>0</v>
      </c>
    </row>
    <row r="86" spans="1:7" x14ac:dyDescent="0.2">
      <c r="A86" s="28">
        <f>FRA!I98</f>
        <v>15</v>
      </c>
      <c r="B86" s="43">
        <f>FRA!A98</f>
        <v>31</v>
      </c>
      <c r="C86" s="28">
        <f>FRA!D98</f>
        <v>0</v>
      </c>
      <c r="D86" s="29">
        <f>FRA!E98</f>
        <v>0</v>
      </c>
      <c r="E86" s="28" t="e">
        <f>FRA!#REF!</f>
        <v>#REF!</v>
      </c>
      <c r="F86" s="29">
        <f>FRA!F98</f>
        <v>0</v>
      </c>
      <c r="G86" s="29">
        <f>FRA!G98</f>
        <v>0</v>
      </c>
    </row>
    <row r="87" spans="1:7" x14ac:dyDescent="0.2">
      <c r="A87" s="28">
        <f>FRA!I99</f>
        <v>15</v>
      </c>
      <c r="B87" s="43">
        <f>FRA!A99</f>
        <v>32</v>
      </c>
      <c r="C87" s="28">
        <f>FRA!D99</f>
        <v>0</v>
      </c>
      <c r="D87" s="29">
        <f>FRA!E99</f>
        <v>0</v>
      </c>
      <c r="E87" s="28" t="e">
        <f>FRA!#REF!</f>
        <v>#REF!</v>
      </c>
      <c r="F87" s="29">
        <f>FRA!F99</f>
        <v>0</v>
      </c>
      <c r="G87" s="29">
        <f>FRA!G99</f>
        <v>0</v>
      </c>
    </row>
    <row r="88" spans="1:7" x14ac:dyDescent="0.2">
      <c r="A88" s="28">
        <f>FRA!I100</f>
        <v>15</v>
      </c>
      <c r="B88" s="43">
        <f>FRA!A100</f>
        <v>32</v>
      </c>
      <c r="C88" s="28">
        <f>FRA!D100</f>
        <v>0</v>
      </c>
      <c r="D88" s="29">
        <f>FRA!E100</f>
        <v>0</v>
      </c>
      <c r="E88" s="28" t="e">
        <f>FRA!#REF!</f>
        <v>#REF!</v>
      </c>
      <c r="F88" s="29">
        <f>FRA!F100</f>
        <v>0</v>
      </c>
      <c r="G88" s="29">
        <f>FRA!G100</f>
        <v>0</v>
      </c>
    </row>
    <row r="89" spans="1:7" x14ac:dyDescent="0.2">
      <c r="A89" s="28">
        <f>FRA!I101</f>
        <v>15</v>
      </c>
      <c r="B89" s="43">
        <f>FRA!A101</f>
        <v>33</v>
      </c>
      <c r="C89" s="28">
        <f>FRA!D101</f>
        <v>0</v>
      </c>
      <c r="D89" s="29">
        <f>FRA!E101</f>
        <v>0</v>
      </c>
      <c r="E89" s="28" t="e">
        <f>FRA!#REF!</f>
        <v>#REF!</v>
      </c>
      <c r="F89" s="29">
        <f>FRA!F101</f>
        <v>0</v>
      </c>
      <c r="G89" s="29">
        <f>FRA!G101</f>
        <v>0</v>
      </c>
    </row>
    <row r="90" spans="1:7" x14ac:dyDescent="0.2">
      <c r="A90" s="28">
        <f>FRA!I102</f>
        <v>15</v>
      </c>
      <c r="B90" s="43">
        <f>FRA!A102</f>
        <v>33</v>
      </c>
      <c r="C90" s="28">
        <f>FRA!D102</f>
        <v>0</v>
      </c>
      <c r="D90" s="29">
        <f>FRA!E102</f>
        <v>0</v>
      </c>
      <c r="E90" s="28" t="e">
        <f>FRA!#REF!</f>
        <v>#REF!</v>
      </c>
      <c r="F90" s="29">
        <f>FRA!F102</f>
        <v>0</v>
      </c>
      <c r="G90" s="29">
        <f>FRA!G102</f>
        <v>0</v>
      </c>
    </row>
    <row r="91" spans="1:7" x14ac:dyDescent="0.2">
      <c r="A91" s="28">
        <f>FRA!I103</f>
        <v>15</v>
      </c>
      <c r="B91" s="28">
        <v>0</v>
      </c>
      <c r="C91" s="28">
        <v>0</v>
      </c>
      <c r="D91" s="29">
        <v>0</v>
      </c>
      <c r="E91" s="28" t="e">
        <f>FRA!#REF!</f>
        <v>#REF!</v>
      </c>
      <c r="F91" s="29">
        <f>FRA!F103</f>
        <v>0</v>
      </c>
      <c r="G91" s="29">
        <f>FRA!G103</f>
        <v>0</v>
      </c>
    </row>
    <row r="92" spans="1:7" x14ac:dyDescent="0.2">
      <c r="A92" s="28">
        <f>FRA!I104</f>
        <v>15</v>
      </c>
      <c r="B92" s="42">
        <f>FRA!A104</f>
        <v>34</v>
      </c>
      <c r="C92" s="28">
        <f>FRA!D104</f>
        <v>0</v>
      </c>
      <c r="D92" s="29">
        <f>FRA!E104</f>
        <v>0</v>
      </c>
      <c r="E92" s="28" t="e">
        <f>FRA!#REF!</f>
        <v>#REF!</v>
      </c>
      <c r="F92" s="29">
        <f>FRA!F104</f>
        <v>0</v>
      </c>
      <c r="G92" s="29">
        <f>FRA!G104</f>
        <v>0</v>
      </c>
    </row>
    <row r="93" spans="1:7" x14ac:dyDescent="0.2">
      <c r="A93" s="28">
        <f>FRA!I105</f>
        <v>15</v>
      </c>
      <c r="B93" s="28">
        <f>FRA!A105</f>
        <v>35</v>
      </c>
      <c r="C93" s="28">
        <f>FRA!D105</f>
        <v>0</v>
      </c>
      <c r="D93" s="29">
        <f>FRA!E105</f>
        <v>0</v>
      </c>
      <c r="E93" s="28" t="e">
        <f>FRA!#REF!</f>
        <v>#REF!</v>
      </c>
      <c r="F93" s="29">
        <f>FRA!F105</f>
        <v>0</v>
      </c>
      <c r="G93" s="29">
        <f>FRA!G105</f>
        <v>0</v>
      </c>
    </row>
    <row r="94" spans="1:7" x14ac:dyDescent="0.2">
      <c r="A94" s="28">
        <f>FRA!I106</f>
        <v>15</v>
      </c>
      <c r="B94" s="28">
        <f>FRA!A106</f>
        <v>36</v>
      </c>
      <c r="C94" s="28">
        <f>FRA!D106</f>
        <v>0</v>
      </c>
      <c r="D94" s="29">
        <f>FRA!E106</f>
        <v>0</v>
      </c>
      <c r="E94" s="28" t="e">
        <f>FRA!#REF!</f>
        <v>#REF!</v>
      </c>
      <c r="F94" s="29">
        <f>FRA!F106</f>
        <v>0</v>
      </c>
      <c r="G94" s="29">
        <f>FRA!G106</f>
        <v>0</v>
      </c>
    </row>
    <row r="95" spans="1:7" ht="13.5" thickBot="1" x14ac:dyDescent="0.25">
      <c r="A95" s="28">
        <f>FRA!I107</f>
        <v>15</v>
      </c>
      <c r="B95" s="28">
        <f>FRA!A107</f>
        <v>37</v>
      </c>
      <c r="C95" s="30">
        <f>FRA!D107</f>
        <v>0</v>
      </c>
      <c r="D95" s="31">
        <f>FRA!E107</f>
        <v>0</v>
      </c>
      <c r="E95" s="28" t="e">
        <f>FRA!#REF!</f>
        <v>#REF!</v>
      </c>
      <c r="F95" s="29">
        <f>FRA!F107</f>
        <v>0</v>
      </c>
      <c r="G95" s="29">
        <f>FRA!G107</f>
        <v>0</v>
      </c>
    </row>
    <row r="96" spans="1:7" x14ac:dyDescent="0.2">
      <c r="A96" s="28">
        <f>'M-M'!I13</f>
        <v>15</v>
      </c>
      <c r="B96" s="32">
        <f>'M-M'!A13</f>
        <v>38</v>
      </c>
      <c r="C96" s="32">
        <f>'M-M'!D13</f>
        <v>0</v>
      </c>
      <c r="D96" s="33" t="str">
        <f>'M-M'!E13</f>
        <v>Records are held centrally by the Health and Safety Team</v>
      </c>
      <c r="E96" s="32" t="e">
        <f>'M-M'!#REF!</f>
        <v>#REF!</v>
      </c>
      <c r="F96" s="33">
        <f>'M-M'!F13</f>
        <v>0</v>
      </c>
      <c r="G96" s="33">
        <f>'M-M'!G13</f>
        <v>0</v>
      </c>
    </row>
    <row r="97" spans="1:7" x14ac:dyDescent="0.2">
      <c r="A97" s="28">
        <f>'M-M'!I14</f>
        <v>15</v>
      </c>
      <c r="B97" s="26">
        <f>'M-M'!A14</f>
        <v>38</v>
      </c>
      <c r="C97" s="26">
        <f>'M-M'!D14</f>
        <v>0</v>
      </c>
      <c r="D97" s="27">
        <f>'M-M'!E14</f>
        <v>0</v>
      </c>
      <c r="E97" s="26" t="e">
        <f>'M-M'!#REF!</f>
        <v>#REF!</v>
      </c>
      <c r="F97" s="27">
        <f>'M-M'!F14</f>
        <v>0</v>
      </c>
      <c r="G97" s="27">
        <f>'M-M'!G14</f>
        <v>0</v>
      </c>
    </row>
    <row r="98" spans="1:7" x14ac:dyDescent="0.2">
      <c r="A98" s="28">
        <f>'M-M'!I15</f>
        <v>16</v>
      </c>
      <c r="B98" s="26">
        <f>'M-M'!A15</f>
        <v>39</v>
      </c>
      <c r="C98" s="26" t="str">
        <f>'M-M'!D15</f>
        <v>P1</v>
      </c>
      <c r="D98" s="27" t="str">
        <f>'M-M'!E15</f>
        <v>There is no evidence of communication to the resident of what to do in the event of fire. We would suggest informing residents to "Stay Safe" in the event of fire and leave if they feel endangered by a fire.</v>
      </c>
      <c r="E98" s="26" t="e">
        <f>'M-M'!#REF!</f>
        <v>#REF!</v>
      </c>
      <c r="F98" s="27">
        <f>'M-M'!F15</f>
        <v>0</v>
      </c>
      <c r="G98" s="27">
        <f>'M-M'!G15</f>
        <v>0</v>
      </c>
    </row>
    <row r="99" spans="1:7" x14ac:dyDescent="0.2">
      <c r="A99" s="28">
        <f>'M-M'!I16</f>
        <v>16</v>
      </c>
      <c r="B99" s="26">
        <f>'M-M'!A16</f>
        <v>39</v>
      </c>
      <c r="C99" s="26">
        <f>'M-M'!D16</f>
        <v>0</v>
      </c>
      <c r="D99" s="27">
        <f>'M-M'!E16</f>
        <v>0</v>
      </c>
      <c r="E99" s="26" t="e">
        <f>'M-M'!#REF!</f>
        <v>#REF!</v>
      </c>
      <c r="F99" s="27">
        <f>'M-M'!F16</f>
        <v>0</v>
      </c>
      <c r="G99" s="27">
        <f>'M-M'!G16</f>
        <v>0</v>
      </c>
    </row>
    <row r="100" spans="1:7" x14ac:dyDescent="0.2">
      <c r="A100" s="28">
        <f>'M-M'!I17</f>
        <v>16</v>
      </c>
      <c r="B100" s="26">
        <f>'M-M'!A17</f>
        <v>40</v>
      </c>
      <c r="C100" s="26">
        <f>'M-M'!D17</f>
        <v>0</v>
      </c>
      <c r="D100" s="27" t="str">
        <f>'M-M'!E17</f>
        <v>Barnet Homes take a proactive approach to fire risk assessment and liaise with the local fire authority on best practice.</v>
      </c>
      <c r="E100" s="26" t="e">
        <f>'M-M'!#REF!</f>
        <v>#REF!</v>
      </c>
      <c r="F100" s="27">
        <f>'M-M'!F17</f>
        <v>0</v>
      </c>
      <c r="G100" s="27">
        <f>'M-M'!G17</f>
        <v>0</v>
      </c>
    </row>
    <row r="101" spans="1:7" x14ac:dyDescent="0.2">
      <c r="A101" s="28">
        <f>'M-M'!I18</f>
        <v>16</v>
      </c>
      <c r="B101" s="26">
        <f>'M-M'!A18</f>
        <v>40</v>
      </c>
      <c r="C101" s="26">
        <f>'M-M'!D18</f>
        <v>0</v>
      </c>
      <c r="D101" s="27">
        <f>'M-M'!E18</f>
        <v>0</v>
      </c>
      <c r="E101" s="26" t="e">
        <f>'M-M'!#REF!</f>
        <v>#REF!</v>
      </c>
      <c r="F101" s="27">
        <f>'M-M'!F18</f>
        <v>0</v>
      </c>
      <c r="G101" s="27">
        <f>'M-M'!G18</f>
        <v>0</v>
      </c>
    </row>
    <row r="102" spans="1:7" x14ac:dyDescent="0.2">
      <c r="A102" s="28">
        <f>'M-M'!I19</f>
        <v>16</v>
      </c>
      <c r="B102" s="26">
        <v>0</v>
      </c>
      <c r="C102" s="26">
        <v>0</v>
      </c>
      <c r="D102" s="27">
        <v>0</v>
      </c>
      <c r="E102" s="28" t="e">
        <f>'M-M'!#REF!</f>
        <v>#REF!</v>
      </c>
      <c r="F102" s="29">
        <f>'M-M'!F19</f>
        <v>0</v>
      </c>
      <c r="G102" s="29">
        <f>'M-M'!G19</f>
        <v>0</v>
      </c>
    </row>
    <row r="103" spans="1:7" x14ac:dyDescent="0.2">
      <c r="A103" s="28">
        <f>'M-M'!I20</f>
        <v>16</v>
      </c>
      <c r="B103" s="44">
        <f>'M-M'!A20</f>
        <v>41</v>
      </c>
      <c r="C103" s="26">
        <f>'M-M'!D20</f>
        <v>0</v>
      </c>
      <c r="D103" s="27" t="str">
        <f>'M-M'!E20</f>
        <v>Staff are given initial fire safety training on induction into the organisation and periodic training thereafter. Training records are held centrally within the HR Department.</v>
      </c>
      <c r="E103" s="28" t="e">
        <f>'M-M'!#REF!</f>
        <v>#REF!</v>
      </c>
      <c r="F103" s="29">
        <f>'M-M'!F20</f>
        <v>0</v>
      </c>
      <c r="G103" s="29">
        <f>'M-M'!G20</f>
        <v>0</v>
      </c>
    </row>
    <row r="104" spans="1:7" x14ac:dyDescent="0.2">
      <c r="A104" s="28">
        <f>'M-M'!I21</f>
        <v>16</v>
      </c>
      <c r="B104" s="70">
        <f>'M-M'!A21</f>
        <v>41</v>
      </c>
      <c r="C104" s="26">
        <f>'M-M'!D21</f>
        <v>0</v>
      </c>
      <c r="D104" s="27">
        <f>'M-M'!E21</f>
        <v>0</v>
      </c>
      <c r="E104" s="28" t="e">
        <f>'M-M'!#REF!</f>
        <v>#REF!</v>
      </c>
      <c r="F104" s="29">
        <f>'M-M'!F21</f>
        <v>0</v>
      </c>
      <c r="G104" s="29">
        <f>'M-M'!G21</f>
        <v>0</v>
      </c>
    </row>
    <row r="105" spans="1:7" x14ac:dyDescent="0.2">
      <c r="A105" s="28">
        <f>'M-M'!I22</f>
        <v>16</v>
      </c>
      <c r="B105" s="70">
        <f>'M-M'!A22</f>
        <v>42</v>
      </c>
      <c r="C105" s="26">
        <f>'M-M'!D22</f>
        <v>0</v>
      </c>
      <c r="D105" s="27">
        <f>'M-M'!E22</f>
        <v>0</v>
      </c>
      <c r="E105" s="28" t="e">
        <f>'M-M'!#REF!</f>
        <v>#REF!</v>
      </c>
      <c r="F105" s="29">
        <f>'M-M'!F22</f>
        <v>0</v>
      </c>
      <c r="G105" s="29">
        <f>'M-M'!G22</f>
        <v>0</v>
      </c>
    </row>
    <row r="106" spans="1:7" x14ac:dyDescent="0.2">
      <c r="A106" s="28">
        <f>'M-M'!I23</f>
        <v>16</v>
      </c>
      <c r="B106" s="70">
        <f>'M-M'!A23</f>
        <v>42</v>
      </c>
      <c r="C106" s="26">
        <f>'M-M'!D23</f>
        <v>0</v>
      </c>
      <c r="D106" s="27">
        <f>'M-M'!E23</f>
        <v>0</v>
      </c>
      <c r="E106" s="28" t="e">
        <f>'M-M'!#REF!</f>
        <v>#REF!</v>
      </c>
      <c r="F106" s="29">
        <f>'M-M'!F23</f>
        <v>0</v>
      </c>
      <c r="G106" s="29">
        <f>'M-M'!G23</f>
        <v>0</v>
      </c>
    </row>
    <row r="107" spans="1:7" x14ac:dyDescent="0.2">
      <c r="A107" s="28">
        <f>'M-M'!I24</f>
        <v>16</v>
      </c>
      <c r="B107" s="26">
        <v>0</v>
      </c>
      <c r="C107" s="26">
        <v>0</v>
      </c>
      <c r="D107" s="27">
        <v>0</v>
      </c>
      <c r="E107" s="28" t="e">
        <f>'M-M'!#REF!</f>
        <v>#REF!</v>
      </c>
      <c r="F107" s="29">
        <f>'M-M'!F24</f>
        <v>0</v>
      </c>
      <c r="G107" s="29">
        <f>'M-M'!G24</f>
        <v>0</v>
      </c>
    </row>
    <row r="108" spans="1:7" x14ac:dyDescent="0.2">
      <c r="A108" s="28">
        <f>'M-M'!I25</f>
        <v>16</v>
      </c>
      <c r="B108" s="44">
        <f>'M-M'!A25</f>
        <v>43</v>
      </c>
      <c r="C108" s="26">
        <f>'M-M'!D25</f>
        <v>0</v>
      </c>
      <c r="D108" s="27" t="str">
        <f>'M-M'!E25</f>
        <v>The building appears to be generally well maintained with some minor defects that form part of the action plan</v>
      </c>
      <c r="E108" s="28" t="e">
        <f>'M-M'!#REF!</f>
        <v>#REF!</v>
      </c>
      <c r="F108" s="29">
        <f>'M-M'!F25</f>
        <v>0</v>
      </c>
      <c r="G108" s="29">
        <f>'M-M'!G25</f>
        <v>0</v>
      </c>
    </row>
    <row r="109" spans="1:7" x14ac:dyDescent="0.2">
      <c r="A109" s="28">
        <f>'M-M'!I26</f>
        <v>16</v>
      </c>
      <c r="B109" s="70">
        <f>'M-M'!A26</f>
        <v>43</v>
      </c>
      <c r="C109" s="26">
        <f>'M-M'!D26</f>
        <v>0</v>
      </c>
      <c r="D109" s="27">
        <f>'M-M'!E26</f>
        <v>0</v>
      </c>
      <c r="E109" s="28" t="e">
        <f>'M-M'!#REF!</f>
        <v>#REF!</v>
      </c>
      <c r="F109" s="29">
        <f>'M-M'!F26</f>
        <v>0</v>
      </c>
      <c r="G109" s="29">
        <f>'M-M'!G26</f>
        <v>0</v>
      </c>
    </row>
    <row r="110" spans="1:7" x14ac:dyDescent="0.2">
      <c r="A110" s="28">
        <f>'M-M'!I27</f>
        <v>16</v>
      </c>
      <c r="B110" s="70">
        <f>'M-M'!A27</f>
        <v>44</v>
      </c>
      <c r="C110" s="26">
        <f>'M-M'!D27</f>
        <v>0</v>
      </c>
      <c r="D110" s="27" t="str">
        <f>'M-M'!E27</f>
        <v xml:space="preserve">Regular checks of the premises are carried out and any defects reported to the building maintenance office. </v>
      </c>
      <c r="E110" s="28" t="e">
        <f>'M-M'!#REF!</f>
        <v>#REF!</v>
      </c>
      <c r="F110" s="29">
        <f>'M-M'!F27</f>
        <v>0</v>
      </c>
      <c r="G110" s="29">
        <f>'M-M'!G27</f>
        <v>0</v>
      </c>
    </row>
    <row r="111" spans="1:7" x14ac:dyDescent="0.2">
      <c r="A111" s="28">
        <f>'M-M'!I28</f>
        <v>16</v>
      </c>
      <c r="B111" s="70">
        <f>'M-M'!A28</f>
        <v>44</v>
      </c>
      <c r="C111" s="26">
        <f>'M-M'!D28</f>
        <v>0</v>
      </c>
      <c r="D111" s="27">
        <f>'M-M'!E28</f>
        <v>0</v>
      </c>
      <c r="E111" s="28" t="e">
        <f>'M-M'!#REF!</f>
        <v>#REF!</v>
      </c>
      <c r="F111" s="29">
        <f>'M-M'!F28</f>
        <v>0</v>
      </c>
      <c r="G111" s="29">
        <f>'M-M'!G28</f>
        <v>0</v>
      </c>
    </row>
    <row r="112" spans="1:7" x14ac:dyDescent="0.2">
      <c r="A112" s="28">
        <f>'M-M'!I29</f>
        <v>16</v>
      </c>
      <c r="B112" s="70">
        <f>'M-M'!A29</f>
        <v>45</v>
      </c>
      <c r="C112" s="26">
        <f>'M-M'!D29</f>
        <v>0</v>
      </c>
      <c r="D112" s="27" t="str">
        <f>'M-M'!E29</f>
        <v>There is no communal fire alarm.</v>
      </c>
      <c r="E112" s="28" t="e">
        <f>'M-M'!#REF!</f>
        <v>#REF!</v>
      </c>
      <c r="F112" s="29">
        <f>'M-M'!F29</f>
        <v>0</v>
      </c>
      <c r="G112" s="29">
        <f>'M-M'!G29</f>
        <v>0</v>
      </c>
    </row>
    <row r="113" spans="1:7" x14ac:dyDescent="0.2">
      <c r="A113" s="28">
        <f>'M-M'!I30</f>
        <v>16</v>
      </c>
      <c r="B113" s="70">
        <f>'M-M'!A30</f>
        <v>45</v>
      </c>
      <c r="C113" s="26">
        <f>'M-M'!D30</f>
        <v>0</v>
      </c>
      <c r="D113" s="27">
        <f>'M-M'!E30</f>
        <v>0</v>
      </c>
      <c r="E113" s="28" t="e">
        <f>'M-M'!#REF!</f>
        <v>#REF!</v>
      </c>
      <c r="F113" s="29">
        <f>'M-M'!F30</f>
        <v>0</v>
      </c>
      <c r="G113" s="29">
        <f>'M-M'!G30</f>
        <v>0</v>
      </c>
    </row>
    <row r="114" spans="1:7" x14ac:dyDescent="0.2">
      <c r="A114" s="28">
        <f>'M-M'!I31</f>
        <v>16</v>
      </c>
      <c r="B114" s="70">
        <f>'M-M'!A31</f>
        <v>46</v>
      </c>
      <c r="C114" s="26">
        <f>'M-M'!D31</f>
        <v>0</v>
      </c>
      <c r="D114" s="27">
        <f>'M-M'!E31</f>
        <v>0</v>
      </c>
      <c r="E114" s="28" t="e">
        <f>'M-M'!#REF!</f>
        <v>#REF!</v>
      </c>
      <c r="F114" s="29">
        <f>'M-M'!F31</f>
        <v>0</v>
      </c>
      <c r="G114" s="29">
        <f>'M-M'!G31</f>
        <v>0</v>
      </c>
    </row>
    <row r="115" spans="1:7" x14ac:dyDescent="0.2">
      <c r="A115" s="28">
        <f>'M-M'!I32</f>
        <v>16</v>
      </c>
      <c r="B115" s="70">
        <f>'M-M'!A32</f>
        <v>46</v>
      </c>
      <c r="C115" s="26">
        <f>'M-M'!D32</f>
        <v>0</v>
      </c>
      <c r="D115" s="27">
        <f>'M-M'!E32</f>
        <v>0</v>
      </c>
      <c r="E115" s="28" t="e">
        <f>'M-M'!#REF!</f>
        <v>#REF!</v>
      </c>
      <c r="F115" s="29">
        <f>'M-M'!F32</f>
        <v>0</v>
      </c>
      <c r="G115" s="29">
        <f>'M-M'!G32</f>
        <v>0</v>
      </c>
    </row>
    <row r="116" spans="1:7" x14ac:dyDescent="0.2">
      <c r="A116" s="28">
        <f>'M-M'!I33</f>
        <v>16</v>
      </c>
      <c r="B116" s="70">
        <f>'M-M'!A33</f>
        <v>47</v>
      </c>
      <c r="C116" s="26">
        <f>'M-M'!D33</f>
        <v>0</v>
      </c>
      <c r="D116" s="27">
        <f>'M-M'!E33</f>
        <v>0</v>
      </c>
      <c r="E116" s="28" t="e">
        <f>'M-M'!#REF!</f>
        <v>#REF!</v>
      </c>
      <c r="F116" s="29">
        <f>'M-M'!F33</f>
        <v>0</v>
      </c>
      <c r="G116" s="29">
        <f>'M-M'!G33</f>
        <v>0</v>
      </c>
    </row>
    <row r="117" spans="1:7" x14ac:dyDescent="0.2">
      <c r="A117" s="28">
        <f>'M-M'!I34</f>
        <v>16</v>
      </c>
      <c r="B117" s="70">
        <f>'M-M'!A34</f>
        <v>47</v>
      </c>
      <c r="C117" s="26">
        <f>'M-M'!D34</f>
        <v>0</v>
      </c>
      <c r="D117" s="27">
        <f>'M-M'!E34</f>
        <v>0</v>
      </c>
      <c r="E117" s="28" t="e">
        <f>'M-M'!#REF!</f>
        <v>#REF!</v>
      </c>
      <c r="F117" s="29">
        <f>'M-M'!F34</f>
        <v>0</v>
      </c>
      <c r="G117" s="29">
        <f>'M-M'!G34</f>
        <v>0</v>
      </c>
    </row>
    <row r="118" spans="1:7" x14ac:dyDescent="0.2">
      <c r="A118" s="28">
        <f>'M-M'!I35</f>
        <v>16</v>
      </c>
      <c r="B118" s="70">
        <f>'M-M'!A35</f>
        <v>48</v>
      </c>
      <c r="C118" s="26">
        <f>'M-M'!D35</f>
        <v>0</v>
      </c>
      <c r="D118" s="27" t="str">
        <f>'M-M'!E35</f>
        <v>Last test date: 12/2018.</v>
      </c>
      <c r="E118" s="28" t="e">
        <f>'M-M'!#REF!</f>
        <v>#REF!</v>
      </c>
      <c r="F118" s="29">
        <f>'M-M'!F35</f>
        <v>0</v>
      </c>
      <c r="G118" s="29">
        <f>'M-M'!G35</f>
        <v>0</v>
      </c>
    </row>
    <row r="119" spans="1:7" x14ac:dyDescent="0.2">
      <c r="A119" s="28">
        <f>'M-M'!I36</f>
        <v>16</v>
      </c>
      <c r="B119" s="70">
        <f>'M-M'!A36</f>
        <v>48</v>
      </c>
      <c r="C119" s="26">
        <f>'M-M'!D36</f>
        <v>0</v>
      </c>
      <c r="D119" s="27">
        <f>'M-M'!E36</f>
        <v>0</v>
      </c>
      <c r="E119" s="28" t="e">
        <f>'M-M'!#REF!</f>
        <v>#REF!</v>
      </c>
      <c r="F119" s="29">
        <f>'M-M'!F36</f>
        <v>0</v>
      </c>
      <c r="G119" s="29">
        <f>'M-M'!G36</f>
        <v>0</v>
      </c>
    </row>
    <row r="120" spans="1:7" x14ac:dyDescent="0.2">
      <c r="A120" s="28">
        <f>'M-M'!I37</f>
        <v>16</v>
      </c>
      <c r="B120" s="70">
        <f>'M-M'!A37</f>
        <v>49</v>
      </c>
      <c r="C120" s="26">
        <f>'M-M'!D37</f>
        <v>0</v>
      </c>
      <c r="D120" s="27">
        <f>'M-M'!E37</f>
        <v>0</v>
      </c>
      <c r="E120" s="28" t="e">
        <f>'M-M'!#REF!</f>
        <v>#REF!</v>
      </c>
      <c r="F120" s="29">
        <f>'M-M'!F37</f>
        <v>0</v>
      </c>
      <c r="G120" s="29">
        <f>'M-M'!G37</f>
        <v>0</v>
      </c>
    </row>
    <row r="121" spans="1:7" x14ac:dyDescent="0.2">
      <c r="A121" s="28">
        <f>'M-M'!I38</f>
        <v>16</v>
      </c>
      <c r="B121" s="70">
        <f>'M-M'!A38</f>
        <v>49</v>
      </c>
      <c r="C121" s="26">
        <f>'M-M'!D38</f>
        <v>0</v>
      </c>
      <c r="D121" s="27">
        <f>'M-M'!E38</f>
        <v>0</v>
      </c>
      <c r="E121" s="28" t="e">
        <f>'M-M'!#REF!</f>
        <v>#REF!</v>
      </c>
      <c r="F121" s="29">
        <f>'M-M'!F38</f>
        <v>0</v>
      </c>
      <c r="G121" s="29">
        <f>'M-M'!G38</f>
        <v>0</v>
      </c>
    </row>
    <row r="122" spans="1:7" x14ac:dyDescent="0.2">
      <c r="A122" s="28">
        <f>'M-M'!I39</f>
        <v>17</v>
      </c>
      <c r="B122" s="70">
        <f>'M-M'!A39</f>
        <v>50</v>
      </c>
      <c r="C122" s="26" t="str">
        <f>'M-M'!D39</f>
        <v>P3</v>
      </c>
      <c r="D122" s="27" t="str">
        <f>'M-M'!E39</f>
        <v>Consider installing domestic sprinkler systems in all flats.</v>
      </c>
      <c r="E122" s="28" t="e">
        <f>'M-M'!#REF!</f>
        <v>#REF!</v>
      </c>
      <c r="F122" s="29">
        <f>'M-M'!F39</f>
        <v>0</v>
      </c>
      <c r="G122" s="29">
        <f>'M-M'!G39</f>
        <v>0</v>
      </c>
    </row>
    <row r="123" spans="1:7" x14ac:dyDescent="0.2">
      <c r="A123" s="28">
        <f>'M-M'!I40</f>
        <v>17</v>
      </c>
      <c r="B123" s="70">
        <f>'M-M'!A40</f>
        <v>50</v>
      </c>
      <c r="C123" s="26">
        <f>'M-M'!D40</f>
        <v>0</v>
      </c>
      <c r="D123" s="27">
        <f>'M-M'!E40</f>
        <v>0</v>
      </c>
      <c r="E123" s="28" t="e">
        <f>'M-M'!#REF!</f>
        <v>#REF!</v>
      </c>
      <c r="F123" s="29">
        <f>'M-M'!F40</f>
        <v>0</v>
      </c>
      <c r="G123" s="29">
        <f>'M-M'!G40</f>
        <v>0</v>
      </c>
    </row>
    <row r="124" spans="1:7" x14ac:dyDescent="0.2">
      <c r="A124" s="28">
        <f>'M-M'!I41</f>
        <v>17</v>
      </c>
      <c r="B124" s="70">
        <f>'M-M'!A41</f>
        <v>51</v>
      </c>
      <c r="C124" s="26">
        <f>'M-M'!D41</f>
        <v>0</v>
      </c>
      <c r="D124" s="27">
        <f>'M-M'!E41</f>
        <v>0</v>
      </c>
      <c r="E124" s="28" t="e">
        <f>'M-M'!#REF!</f>
        <v>#REF!</v>
      </c>
      <c r="F124" s="29">
        <f>'M-M'!F41</f>
        <v>0</v>
      </c>
      <c r="G124" s="29">
        <f>'M-M'!G41</f>
        <v>0</v>
      </c>
    </row>
    <row r="125" spans="1:7" x14ac:dyDescent="0.2">
      <c r="A125" s="28">
        <f>'M-M'!I42</f>
        <v>17</v>
      </c>
      <c r="B125" s="70">
        <f>'M-M'!A42</f>
        <v>51</v>
      </c>
      <c r="C125" s="26">
        <f>'M-M'!D42</f>
        <v>0</v>
      </c>
      <c r="D125" s="27">
        <f>'M-M'!E42</f>
        <v>0</v>
      </c>
      <c r="E125" s="28" t="e">
        <f>'M-M'!#REF!</f>
        <v>#REF!</v>
      </c>
      <c r="F125" s="29">
        <f>'M-M'!F42</f>
        <v>0</v>
      </c>
      <c r="G125" s="29">
        <f>'M-M'!G42</f>
        <v>0</v>
      </c>
    </row>
    <row r="126" spans="1:7" x14ac:dyDescent="0.2">
      <c r="A126" s="28">
        <f>'M-M'!I43</f>
        <v>17</v>
      </c>
      <c r="B126" s="26">
        <v>0</v>
      </c>
      <c r="C126" s="26">
        <v>0</v>
      </c>
      <c r="D126" s="27">
        <v>0</v>
      </c>
      <c r="E126" s="28" t="e">
        <f>'M-M'!#REF!</f>
        <v>#REF!</v>
      </c>
      <c r="F126" s="29">
        <f>'M-M'!F43</f>
        <v>0</v>
      </c>
      <c r="G126" s="29">
        <f>'M-M'!G43</f>
        <v>0</v>
      </c>
    </row>
    <row r="127" spans="1:7" x14ac:dyDescent="0.2">
      <c r="A127" s="28">
        <f>'M-M'!I44</f>
        <v>17</v>
      </c>
      <c r="B127" s="44">
        <f>'M-M'!A44</f>
        <v>52</v>
      </c>
      <c r="C127" s="26">
        <f>'M-M'!D44</f>
        <v>0</v>
      </c>
      <c r="D127" s="27">
        <f>'M-M'!E44</f>
        <v>0</v>
      </c>
      <c r="E127" s="28" t="e">
        <f>'M-M'!#REF!</f>
        <v>#REF!</v>
      </c>
      <c r="F127" s="29">
        <f>'M-M'!F44</f>
        <v>0</v>
      </c>
      <c r="G127" s="29">
        <f>'M-M'!G44</f>
        <v>0</v>
      </c>
    </row>
    <row r="128" spans="1:7" x14ac:dyDescent="0.2">
      <c r="A128" s="28">
        <f>'M-M'!I45</f>
        <v>17</v>
      </c>
      <c r="B128" s="70">
        <f>'M-M'!A45</f>
        <v>52</v>
      </c>
      <c r="C128" s="26">
        <f>'M-M'!D45</f>
        <v>0</v>
      </c>
      <c r="D128" s="27">
        <f>'M-M'!E45</f>
        <v>0</v>
      </c>
      <c r="E128" s="28" t="e">
        <f>'M-M'!#REF!</f>
        <v>#REF!</v>
      </c>
      <c r="F128" s="29">
        <f>'M-M'!F45</f>
        <v>0</v>
      </c>
      <c r="G128" s="29">
        <f>'M-M'!G45</f>
        <v>0</v>
      </c>
    </row>
    <row r="129" spans="1:7" x14ac:dyDescent="0.2">
      <c r="A129" s="28">
        <f>'M-M'!I46</f>
        <v>17</v>
      </c>
      <c r="B129" s="70">
        <f>'M-M'!A46</f>
        <v>53</v>
      </c>
      <c r="C129" s="26">
        <f>'M-M'!D46</f>
        <v>0</v>
      </c>
      <c r="D129" s="27">
        <f>'M-M'!E46</f>
        <v>0</v>
      </c>
      <c r="E129" s="28" t="e">
        <f>'M-M'!#REF!</f>
        <v>#REF!</v>
      </c>
      <c r="F129" s="29">
        <f>'M-M'!F46</f>
        <v>0</v>
      </c>
      <c r="G129" s="29">
        <f>'M-M'!G46</f>
        <v>0</v>
      </c>
    </row>
    <row r="130" spans="1:7" x14ac:dyDescent="0.2">
      <c r="A130" s="28">
        <f>'M-M'!I47</f>
        <v>17</v>
      </c>
      <c r="B130" s="70">
        <f>'M-M'!A47</f>
        <v>53</v>
      </c>
      <c r="C130" s="26">
        <f>'M-M'!D47</f>
        <v>0</v>
      </c>
      <c r="D130" s="27">
        <f>'M-M'!E47</f>
        <v>0</v>
      </c>
      <c r="E130" s="28" t="e">
        <f>'M-M'!#REF!</f>
        <v>#REF!</v>
      </c>
      <c r="F130" s="29">
        <f>'M-M'!F47</f>
        <v>0</v>
      </c>
      <c r="G130" s="29">
        <f>'M-M'!G47</f>
        <v>0</v>
      </c>
    </row>
    <row r="131" spans="1:7" x14ac:dyDescent="0.2">
      <c r="A131" s="28">
        <f>'M-M'!I48</f>
        <v>17</v>
      </c>
      <c r="B131" s="70">
        <f>'M-M'!A48</f>
        <v>54</v>
      </c>
      <c r="C131" s="26">
        <f>'M-M'!D48</f>
        <v>0</v>
      </c>
      <c r="D131" s="27">
        <f>'M-M'!E48</f>
        <v>0</v>
      </c>
      <c r="E131" s="28" t="e">
        <f>'M-M'!#REF!</f>
        <v>#REF!</v>
      </c>
      <c r="F131" s="29">
        <f>'M-M'!F48</f>
        <v>0</v>
      </c>
      <c r="G131" s="29">
        <f>'M-M'!G48</f>
        <v>0</v>
      </c>
    </row>
    <row r="132" spans="1:7" x14ac:dyDescent="0.2">
      <c r="A132" s="28">
        <f>'M-M'!I49</f>
        <v>17</v>
      </c>
      <c r="B132" s="70">
        <f>'M-M'!A49</f>
        <v>54</v>
      </c>
      <c r="C132" s="26">
        <f>'M-M'!D49</f>
        <v>0</v>
      </c>
      <c r="D132" s="27">
        <f>'M-M'!E49</f>
        <v>0</v>
      </c>
      <c r="E132" s="28" t="e">
        <f>'M-M'!#REF!</f>
        <v>#REF!</v>
      </c>
      <c r="F132" s="29">
        <f>'M-M'!F49</f>
        <v>0</v>
      </c>
      <c r="G132" s="29">
        <f>'M-M'!G49</f>
        <v>0</v>
      </c>
    </row>
    <row r="133" spans="1:7" x14ac:dyDescent="0.2">
      <c r="A133" s="28">
        <f>'M-M'!I50</f>
        <v>17</v>
      </c>
      <c r="B133" s="70">
        <f>'M-M'!A50</f>
        <v>55</v>
      </c>
      <c r="C133" s="26">
        <f>'M-M'!D50</f>
        <v>0</v>
      </c>
      <c r="D133" s="27">
        <f>'M-M'!E50</f>
        <v>0</v>
      </c>
      <c r="E133" s="28" t="e">
        <f>'M-M'!#REF!</f>
        <v>#REF!</v>
      </c>
      <c r="F133" s="29">
        <f>'M-M'!F50</f>
        <v>0</v>
      </c>
      <c r="G133" s="29">
        <f>'M-M'!G50</f>
        <v>0</v>
      </c>
    </row>
    <row r="134" spans="1:7" x14ac:dyDescent="0.2">
      <c r="A134" s="28">
        <f>'M-M'!I51</f>
        <v>17</v>
      </c>
      <c r="B134" s="70">
        <f>'M-M'!A51</f>
        <v>55</v>
      </c>
      <c r="C134" s="26">
        <f>'M-M'!D51</f>
        <v>0</v>
      </c>
      <c r="D134" s="27">
        <f>'M-M'!E51</f>
        <v>0</v>
      </c>
      <c r="E134" s="28" t="e">
        <f>'M-M'!#REF!</f>
        <v>#REF!</v>
      </c>
      <c r="F134" s="29">
        <f>'M-M'!F51</f>
        <v>0</v>
      </c>
      <c r="G134" s="29">
        <f>'M-M'!G51</f>
        <v>0</v>
      </c>
    </row>
    <row r="135" spans="1:7" x14ac:dyDescent="0.2">
      <c r="A135" s="28">
        <f>'M-M'!I52</f>
        <v>17</v>
      </c>
      <c r="B135" s="70">
        <f>'M-M'!A52</f>
        <v>56</v>
      </c>
      <c r="C135" s="26">
        <f>'M-M'!D52</f>
        <v>0</v>
      </c>
      <c r="D135" s="27" t="str">
        <f>'M-M'!E52</f>
        <v>Last test date: 24/06/19.</v>
      </c>
      <c r="E135" s="28" t="e">
        <f>'M-M'!#REF!</f>
        <v>#REF!</v>
      </c>
      <c r="F135" s="29">
        <f>'M-M'!F52</f>
        <v>0</v>
      </c>
      <c r="G135" s="29">
        <f>'M-M'!G52</f>
        <v>0</v>
      </c>
    </row>
    <row r="136" spans="1:7" x14ac:dyDescent="0.2">
      <c r="A136" s="28">
        <f>'M-M'!I53</f>
        <v>17</v>
      </c>
      <c r="B136" s="70">
        <f>'M-M'!A53</f>
        <v>56</v>
      </c>
      <c r="C136" s="26">
        <f>'M-M'!D53</f>
        <v>0</v>
      </c>
      <c r="D136" s="27">
        <f>'M-M'!E53</f>
        <v>0</v>
      </c>
      <c r="E136" s="28" t="e">
        <f>'M-M'!#REF!</f>
        <v>#REF!</v>
      </c>
      <c r="F136" s="29">
        <f>'M-M'!F53</f>
        <v>0</v>
      </c>
      <c r="G136" s="29">
        <f>'M-M'!G53</f>
        <v>0</v>
      </c>
    </row>
    <row r="137" spans="1:7" x14ac:dyDescent="0.2">
      <c r="A137" s="28">
        <f>'M-M'!J54</f>
        <v>17</v>
      </c>
      <c r="B137" s="26">
        <v>0</v>
      </c>
      <c r="C137" s="26">
        <v>0</v>
      </c>
      <c r="D137" s="27">
        <v>0</v>
      </c>
      <c r="E137" s="28">
        <f>'M-M'!F54</f>
        <v>0</v>
      </c>
      <c r="F137" s="29">
        <f>'M-M'!G54</f>
        <v>0</v>
      </c>
      <c r="G137" s="29">
        <f>'M-M'!H54</f>
        <v>0</v>
      </c>
    </row>
    <row r="138" spans="1:7" x14ac:dyDescent="0.2">
      <c r="A138" s="28">
        <f>'M-M'!I55</f>
        <v>17</v>
      </c>
      <c r="B138" s="26">
        <f>'M-M'!A55</f>
        <v>57</v>
      </c>
      <c r="C138" s="26">
        <f>'M-M'!D55</f>
        <v>0</v>
      </c>
      <c r="D138" s="27">
        <f>'M-M'!E55</f>
        <v>0</v>
      </c>
      <c r="E138" s="28" t="e">
        <f>'M-M'!#REF!</f>
        <v>#REF!</v>
      </c>
      <c r="F138" s="29">
        <f>'M-M'!F55</f>
        <v>0</v>
      </c>
      <c r="G138" s="29">
        <f>'M-M'!G55</f>
        <v>0</v>
      </c>
    </row>
    <row r="139" spans="1:7" x14ac:dyDescent="0.2">
      <c r="A139" s="28">
        <f>'M-M'!I56</f>
        <v>17</v>
      </c>
      <c r="B139" s="26">
        <f>'M-M'!A56</f>
        <v>58</v>
      </c>
      <c r="C139" s="26">
        <f>'M-M'!D56</f>
        <v>0</v>
      </c>
      <c r="D139" s="27">
        <f>'M-M'!E56</f>
        <v>0</v>
      </c>
      <c r="E139" s="28" t="e">
        <f>'M-M'!#REF!</f>
        <v>#REF!</v>
      </c>
      <c r="F139" s="29">
        <f>'M-M'!F56</f>
        <v>0</v>
      </c>
      <c r="G139" s="29">
        <f>'M-M'!G56</f>
        <v>0</v>
      </c>
    </row>
    <row r="140" spans="1:7" x14ac:dyDescent="0.2">
      <c r="A140" s="28">
        <f>'M-M'!I57</f>
        <v>17</v>
      </c>
      <c r="B140" s="26">
        <f>'M-M'!A57</f>
        <v>59</v>
      </c>
      <c r="C140" s="26">
        <f>'M-M'!D57</f>
        <v>0</v>
      </c>
      <c r="D140" s="27">
        <f>'M-M'!E57</f>
        <v>0</v>
      </c>
      <c r="E140" s="28" t="e">
        <f>'M-M'!#REF!</f>
        <v>#REF!</v>
      </c>
      <c r="F140" s="29">
        <f>'M-M'!F57</f>
        <v>0</v>
      </c>
      <c r="G140" s="29">
        <f>'M-M'!G57</f>
        <v>0</v>
      </c>
    </row>
    <row r="141" spans="1:7" x14ac:dyDescent="0.2">
      <c r="A141" s="28">
        <f>'M-M'!I58</f>
        <v>17</v>
      </c>
      <c r="B141" s="26">
        <f>'M-M'!A58</f>
        <v>60</v>
      </c>
      <c r="C141" s="26">
        <f>'M-M'!D58</f>
        <v>0</v>
      </c>
      <c r="D141" s="27">
        <f>'M-M'!E58</f>
        <v>0</v>
      </c>
      <c r="E141" s="28" t="e">
        <f>'M-M'!#REF!</f>
        <v>#REF!</v>
      </c>
      <c r="F141" s="29">
        <f>'M-M'!F58</f>
        <v>0</v>
      </c>
      <c r="G141" s="29">
        <f>'M-M'!G58</f>
        <v>0</v>
      </c>
    </row>
    <row r="142" spans="1:7" x14ac:dyDescent="0.2">
      <c r="A142" s="28">
        <f>'M-M'!I59</f>
        <v>17</v>
      </c>
      <c r="B142" s="26">
        <f>'M-M'!A59</f>
        <v>61</v>
      </c>
      <c r="C142" s="26">
        <f>'M-M'!D59</f>
        <v>0</v>
      </c>
      <c r="D142" s="27">
        <f>'M-M'!E59</f>
        <v>0</v>
      </c>
      <c r="E142" s="28" t="e">
        <f>'M-M'!#REF!</f>
        <v>#REF!</v>
      </c>
      <c r="F142" s="29">
        <f>'M-M'!F59</f>
        <v>0</v>
      </c>
      <c r="G142" s="29">
        <f>'M-M'!G59</f>
        <v>0</v>
      </c>
    </row>
    <row r="143" spans="1:7" x14ac:dyDescent="0.2">
      <c r="A143" s="28">
        <f>'M-M'!I60</f>
        <v>17</v>
      </c>
      <c r="B143" s="26">
        <f>'M-M'!A60</f>
        <v>62</v>
      </c>
      <c r="C143" s="26">
        <f>'M-M'!D60</f>
        <v>0</v>
      </c>
      <c r="D143" s="27">
        <f>'M-M'!E60</f>
        <v>0</v>
      </c>
      <c r="E143" s="28" t="e">
        <f>'M-M'!#REF!</f>
        <v>#REF!</v>
      </c>
      <c r="F143" s="29">
        <f>'M-M'!F60</f>
        <v>0</v>
      </c>
      <c r="G143" s="29">
        <f>'M-M'!G60</f>
        <v>0</v>
      </c>
    </row>
  </sheetData>
  <sheetProtection sheet="1" objects="1" scenarios="1" selectLockedCells="1" selectUnlockedCell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6B219CE0C3E64EA42CADE28CDA2F95" ma:contentTypeVersion="10" ma:contentTypeDescription="Create a new document." ma:contentTypeScope="" ma:versionID="0b909a2c88ef4594a9aa868ce1dbc9d1">
  <xsd:schema xmlns:xsd="http://www.w3.org/2001/XMLSchema" xmlns:xs="http://www.w3.org/2001/XMLSchema" xmlns:p="http://schemas.microsoft.com/office/2006/metadata/properties" xmlns:ns2="07f21e77-b80e-4938-998c-725b49e0e672" xmlns:ns3="46350902-1aa9-488f-922b-431aaef87e8c" targetNamespace="http://schemas.microsoft.com/office/2006/metadata/properties" ma:root="true" ma:fieldsID="22ff0172cc48224c4ec53f98c819aae8" ns2:_="" ns3:_="">
    <xsd:import namespace="07f21e77-b80e-4938-998c-725b49e0e672"/>
    <xsd:import namespace="46350902-1aa9-488f-922b-431aaef87e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21e77-b80e-4938-998c-725b49e0e6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350902-1aa9-488f-922b-431aaef87e8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D4AB3F-6E05-41FB-8E97-72316A11388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5DA9441-FFE6-4694-A6B9-686E9E8CBE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21e77-b80e-4938-998c-725b49e0e672"/>
    <ds:schemaRef ds:uri="46350902-1aa9-488f-922b-431aaef87e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339887-168B-44ED-9231-B7E8C25F9D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Manager/>
  <Company>Barnet Homes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subject/>
  <dc:creator>London Borough of Barnet</dc:creator>
  <cp:keywords/>
  <dc:description/>
  <cp:lastModifiedBy>pauldapuma@gmail.com</cp:lastModifiedBy>
  <cp:revision/>
  <dcterms:created xsi:type="dcterms:W3CDTF">2009-09-21T13:05:01Z</dcterms:created>
  <dcterms:modified xsi:type="dcterms:W3CDTF">2020-01-28T16:50:18Z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0x010100726B219CE0C3E64EA42CADE28CDA2F95</vt:lpwstr>
  </property>
  <property fmtid="{D5CDD505-2E9C-101B-9397-08002B2CF9AE}" pid="3" name="_AdHocReviewCycleID">
    <vt:i4>1883108972</vt:i4>
  </property>
  <property fmtid="{D5CDD505-2E9C-101B-9397-08002B2CF9AE}" pid="4" name="_NewReviewCycle">
    <vt:lpwstr/>
  </property>
  <property fmtid="{D5CDD505-2E9C-101B-9397-08002B2CF9AE}" pid="5" name="_EmailSubject">
    <vt:lpwstr>Information request (ref: 6009364)</vt:lpwstr>
  </property>
  <property fmtid="{D5CDD505-2E9C-101B-9397-08002B2CF9AE}" pid="6" name="_AuthorEmail">
    <vt:lpwstr>Ben.Wildman@barnethomes.org</vt:lpwstr>
  </property>
  <property fmtid="{D5CDD505-2E9C-101B-9397-08002B2CF9AE}" pid="7" name="_AuthorEmailDisplayName">
    <vt:lpwstr>Wildman, Ben</vt:lpwstr>
  </property>
</Properties>
</file>